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nathaniel_phillips-sylvain_usda_gov/Documents/Desktop/Yearly/Published Files/"/>
    </mc:Choice>
  </mc:AlternateContent>
  <xr:revisionPtr revIDLastSave="1" documentId="8_{B770E0BD-0297-4372-8CD1-87F78C78ADB4}" xr6:coauthVersionLast="47" xr6:coauthVersionMax="47" xr10:uidLastSave="{1A2CA707-5115-4245-A3DB-39BEDEB23D13}"/>
  <bookViews>
    <workbookView xWindow="2688" yWindow="540" windowWidth="19008" windowHeight="12420" xr2:uid="{9876F4EF-A613-4A8C-8B75-6486DBBA18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1" l="1"/>
  <c r="D57" i="1"/>
  <c r="B57" i="1"/>
  <c r="H12" i="1" l="1"/>
  <c r="H11" i="1"/>
  <c r="H8" i="1"/>
  <c r="C70" i="1"/>
  <c r="C83" i="1"/>
  <c r="G26" i="1"/>
  <c r="B83" i="1"/>
  <c r="G24" i="1"/>
  <c r="G27" i="1"/>
  <c r="H10" i="1"/>
  <c r="D83" i="1"/>
  <c r="D16" i="1"/>
  <c r="G23" i="1"/>
  <c r="H7" i="1"/>
  <c r="B29" i="1"/>
  <c r="E70" i="1"/>
  <c r="H9" i="1"/>
  <c r="F29" i="1"/>
  <c r="F83" i="1"/>
  <c r="F70" i="1"/>
  <c r="B70" i="1"/>
  <c r="D70" i="1"/>
  <c r="G25" i="1"/>
  <c r="E29" i="1"/>
  <c r="D29" i="1"/>
  <c r="C29" i="1"/>
  <c r="E16" i="1"/>
  <c r="F16" i="1"/>
  <c r="H14" i="1"/>
  <c r="H13" i="1"/>
  <c r="C16" i="1"/>
  <c r="B16" i="1"/>
  <c r="D72" i="1" l="1"/>
  <c r="C85" i="1"/>
  <c r="F72" i="1"/>
  <c r="E31" i="1"/>
  <c r="E72" i="1"/>
  <c r="F85" i="1"/>
  <c r="B85" i="1"/>
  <c r="E85" i="1"/>
  <c r="D85" i="1"/>
  <c r="B72" i="1"/>
  <c r="C31" i="1"/>
  <c r="C72" i="1"/>
  <c r="D31" i="1"/>
  <c r="F31" i="1"/>
  <c r="B31" i="1"/>
  <c r="D18" i="1"/>
  <c r="C18" i="1"/>
  <c r="F18" i="1"/>
  <c r="B18" i="1"/>
  <c r="E18" i="1"/>
</calcChain>
</file>

<file path=xl/sharedStrings.xml><?xml version="1.0" encoding="utf-8"?>
<sst xmlns="http://schemas.openxmlformats.org/spreadsheetml/2006/main" count="117" uniqueCount="48">
  <si>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</si>
  <si>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</si>
  <si>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</si>
  <si>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</si>
  <si>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</si>
  <si>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</si>
  <si>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</si>
  <si>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</si>
  <si>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</si>
  <si>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</si>
  <si>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</si>
  <si>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</si>
  <si>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</si>
  <si>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</si>
  <si>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</si>
  <si>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</si>
  <si>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</si>
  <si>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</si>
  <si>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</si>
  <si>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</si>
  <si>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</si>
  <si>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</si>
  <si>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</si>
  <si>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</si>
  <si>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</si>
  <si>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</si>
  <si>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</si>
  <si>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</si>
  <si>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</si>
  <si>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</si>
  <si>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</si>
  <si>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</si>
  <si>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</si>
  <si>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</si>
  <si>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</si>
  <si>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</si>
  <si>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</si>
  <si>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</si>
  <si>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</si>
  <si>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</si>
  <si>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</si>
  <si>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</si>
  <si>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</si>
  <si>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</si>
  <si>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</si>
  <si>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</si>
  <si>
    <t>09/29/2024</t>
  </si>
  <si>
    <t>09/27/2025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</si>
</sst>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name val="Microsoft Sans Serif"/>
      <family val="2"/>
    </font>
    <font>
      <sz val="11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2" fillId="0" borderId="0" xfId="0" applyNumberFormat="1" applyFont="1"/>
    <xf numFmtId="0" fontId="0" fillId="0" borderId="0" xfId="0" applyAlignment="1">
      <alignment horizontal="center"/>
    </xf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11.536438970838404</c:v>
              </c:pt>
              <c:pt idx="1">
                <c:v>74.624846190807503</c:v>
              </c:pt>
              <c:pt idx="2">
                <c:v>13.547798453510643</c:v>
              </c:pt>
            </c:numLit>
          </c:val>
          <c:extLst>
            <c:ext xmlns:c16="http://schemas.microsoft.com/office/drawing/2014/chart" uri="{C3380CC4-5D6E-409C-BE32-E72D297353CC}">
              <c16:uniqueId val="{00000000-5A31-4157-9C88-A485A3A874EF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10.649674396270081</c:v>
              </c:pt>
              <c:pt idx="1">
                <c:v>74.970322308668145</c:v>
              </c:pt>
              <c:pt idx="2">
                <c:v>14.137216571229978</c:v>
              </c:pt>
            </c:numLit>
          </c:val>
          <c:extLst>
            <c:ext xmlns:c16="http://schemas.microsoft.com/office/drawing/2014/chart" uri="{C3380CC4-5D6E-409C-BE32-E72D297353CC}">
              <c16:uniqueId val="{00000001-5A31-4157-9C88-A485A3A874EF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9.2247837993942028</c:v>
              </c:pt>
              <c:pt idx="1">
                <c:v>75.037825225376238</c:v>
              </c:pt>
              <c:pt idx="2">
                <c:v>15.096231627503849</c:v>
              </c:pt>
            </c:numLit>
          </c:val>
          <c:extLst>
            <c:ext xmlns:c16="http://schemas.microsoft.com/office/drawing/2014/chart" uri="{C3380CC4-5D6E-409C-BE32-E72D297353CC}">
              <c16:uniqueId val="{00000002-5A31-4157-9C88-A485A3A87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80400"/>
        <c:axId val="199284880"/>
      </c:barChart>
      <c:catAx>
        <c:axId val="19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28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1.6324650880883111</c:v>
              </c:pt>
              <c:pt idx="1">
                <c:v>18.8924368901931</c:v>
              </c:pt>
              <c:pt idx="2">
                <c:v>56.065495962699949</c:v>
              </c:pt>
              <c:pt idx="3">
                <c:v>19.055418929811545</c:v>
              </c:pt>
              <c:pt idx="4">
                <c:v>4.3541831292070974</c:v>
              </c:pt>
            </c:numLit>
          </c:val>
          <c:extLst>
            <c:ext xmlns:c16="http://schemas.microsoft.com/office/drawing/2014/chart" uri="{C3380CC4-5D6E-409C-BE32-E72D297353CC}">
              <c16:uniqueId val="{00000000-9297-41C9-92AE-B9AA2FBEBC83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2.238200488713542</c:v>
              </c:pt>
              <c:pt idx="1">
                <c:v>20.310567712976631</c:v>
              </c:pt>
              <c:pt idx="2">
                <c:v>55.205330312473592</c:v>
              </c:pt>
              <c:pt idx="3">
                <c:v>18.190400815950856</c:v>
              </c:pt>
              <c:pt idx="4">
                <c:v>4.0555006698853804</c:v>
              </c:pt>
            </c:numLit>
          </c:val>
          <c:extLst>
            <c:ext xmlns:c16="http://schemas.microsoft.com/office/drawing/2014/chart" uri="{C3380CC4-5D6E-409C-BE32-E72D297353CC}">
              <c16:uniqueId val="{00000001-9297-41C9-92AE-B9AA2FBEBC83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3.6012295239201371</c:v>
              </c:pt>
              <c:pt idx="1">
                <c:v>27.659652540159495</c:v>
              </c:pt>
              <c:pt idx="2">
                <c:v>52.160872885545466</c:v>
              </c:pt>
              <c:pt idx="3">
                <c:v>13.811814194443246</c:v>
              </c:pt>
              <c:pt idx="4">
                <c:v>2.7580975225983351</c:v>
              </c:pt>
            </c:numLit>
          </c:val>
          <c:extLst>
            <c:ext xmlns:c16="http://schemas.microsoft.com/office/drawing/2014/chart" uri="{C3380CC4-5D6E-409C-BE32-E72D297353CC}">
              <c16:uniqueId val="{00000002-9297-41C9-92AE-B9AA2FBEB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70976"/>
        <c:axId val="199373408"/>
      </c:barChart>
      <c:catAx>
        <c:axId val="19937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7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37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70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10.846014505522389</c:v>
              </c:pt>
              <c:pt idx="1">
                <c:v>89.15398549447761</c:v>
              </c:pt>
            </c:numLit>
          </c:val>
          <c:extLst>
            <c:ext xmlns:c16="http://schemas.microsoft.com/office/drawing/2014/chart" uri="{C3380CC4-5D6E-409C-BE32-E72D297353CC}">
              <c16:uniqueId val="{00000000-8550-4223-B54F-54193E330682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9.4263570620147998</c:v>
              </c:pt>
              <c:pt idx="1">
                <c:v>90.573642937985198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50-4223-B54F-54193E330682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8.9819000225415166</c:v>
              </c:pt>
              <c:pt idx="1">
                <c:v>91.018099977458476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550-4223-B54F-54193E330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30240"/>
        <c:axId val="199534720"/>
      </c:barChart>
      <c:catAx>
        <c:axId val="1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6.2752947976063771</c:v>
              </c:pt>
              <c:pt idx="1">
                <c:v>27.595734333260502</c:v>
              </c:pt>
              <c:pt idx="2">
                <c:v>42.212761758424548</c:v>
              </c:pt>
              <c:pt idx="3">
                <c:v>19.351973892879045</c:v>
              </c:pt>
              <c:pt idx="4">
                <c:v>4.5642352178295278</c:v>
              </c:pt>
            </c:numLit>
          </c:val>
          <c:extLst>
            <c:ext xmlns:c16="http://schemas.microsoft.com/office/drawing/2014/chart" uri="{C3380CC4-5D6E-409C-BE32-E72D297353CC}">
              <c16:uniqueId val="{00000000-1D83-4D4A-A14C-7D7EC4C21BEE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6.8006664081918835</c:v>
              </c:pt>
              <c:pt idx="1">
                <c:v>33.295974580120443</c:v>
              </c:pt>
              <c:pt idx="2">
                <c:v>37.663484768751594</c:v>
              </c:pt>
              <c:pt idx="3">
                <c:v>17.630538615859951</c:v>
              </c:pt>
              <c:pt idx="4">
                <c:v>4.6093356270761223</c:v>
              </c:pt>
            </c:numLit>
          </c:val>
          <c:extLst>
            <c:ext xmlns:c16="http://schemas.microsoft.com/office/drawing/2014/chart" uri="{C3380CC4-5D6E-409C-BE32-E72D297353CC}">
              <c16:uniqueId val="{00000001-1D83-4D4A-A14C-7D7EC4C21BEE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6.7342239088270874</c:v>
              </c:pt>
              <c:pt idx="1">
                <c:v>32.060392949032469</c:v>
              </c:pt>
              <c:pt idx="2">
                <c:v>36.154848662723744</c:v>
              </c:pt>
              <c:pt idx="3">
                <c:v>17.8484760442532</c:v>
              </c:pt>
              <c:pt idx="4">
                <c:v>7.2020584351635044</c:v>
              </c:pt>
            </c:numLit>
          </c:val>
          <c:extLst>
            <c:ext xmlns:c16="http://schemas.microsoft.com/office/drawing/2014/chart" uri="{C3380CC4-5D6E-409C-BE32-E72D297353CC}">
              <c16:uniqueId val="{00000002-1D83-4D4A-A14C-7D7EC4C21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Veal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rgbClr val="3333CC"/>
            </a:solidFill>
          </c:spPr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General</c:formatCode>
              <c:ptCount val="2"/>
              <c:pt idx="0">
                <c:v>3.8121855785354946</c:v>
              </c:pt>
              <c:pt idx="1">
                <c:v>96.187814421464495</c:v>
              </c:pt>
            </c:numLit>
          </c:val>
          <c:extLst>
            <c:ext xmlns:c16="http://schemas.microsoft.com/office/drawing/2014/chart" uri="{C3380CC4-5D6E-409C-BE32-E72D297353CC}">
              <c16:uniqueId val="{00000000-F2E7-4470-BC90-2FD9CB2C22AE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General</c:formatCode>
              <c:ptCount val="2"/>
              <c:pt idx="0">
                <c:v>4.5590071667235863</c:v>
              </c:pt>
              <c:pt idx="1">
                <c:v>95.440992833276411</c:v>
              </c:pt>
            </c:numLit>
          </c:val>
          <c:extLst>
            <c:ext xmlns:c16="http://schemas.microsoft.com/office/drawing/2014/chart" uri="{C3380CC4-5D6E-409C-BE32-E72D297353CC}">
              <c16:uniqueId val="{00000001-F2E7-4470-BC90-2FD9CB2C22AE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General</c:formatCode>
              <c:ptCount val="2"/>
              <c:pt idx="0">
                <c:v>3.5389677370101826</c:v>
              </c:pt>
              <c:pt idx="1">
                <c:v>96.461032262989818</c:v>
              </c:pt>
            </c:numLit>
          </c:val>
          <c:extLst>
            <c:ext xmlns:c16="http://schemas.microsoft.com/office/drawing/2014/chart" uri="{C3380CC4-5D6E-409C-BE32-E72D297353CC}">
              <c16:uniqueId val="{00000002-F2E7-4470-BC90-2FD9CB2C2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45224"/>
        <c:axId val="199545616"/>
      </c:barChart>
      <c:catAx>
        <c:axId val="1995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99</xdr:row>
      <xdr:rowOff>121920</xdr:rowOff>
    </xdr:from>
    <xdr:to>
      <xdr:col>4</xdr:col>
      <xdr:colOff>432435</xdr:colOff>
      <xdr:row>115</xdr:row>
      <xdr:rowOff>140970</xdr:rowOff>
    </xdr:to>
    <xdr:graphicFrame macro="">
      <xdr:nvGraphicFramePr>
        <xdr:cNvPr id="2" name="Chart 1" descr="Beef Quality Grade Comparison">
          <a:extLst>
            <a:ext uri="{FF2B5EF4-FFF2-40B4-BE49-F238E27FC236}">
              <a16:creationId xmlns:a16="http://schemas.microsoft.com/office/drawing/2014/main" id="{20AA32CF-D25E-4E83-BB97-F9DDCA2E0EA1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129540</xdr:colOff>
      <xdr:row>120</xdr:row>
      <xdr:rowOff>0</xdr:rowOff>
    </xdr:from>
    <xdr:to>
      <xdr:col>4</xdr:col>
      <xdr:colOff>440055</xdr:colOff>
      <xdr:row>136</xdr:row>
      <xdr:rowOff>19050</xdr:rowOff>
    </xdr:to>
    <xdr:graphicFrame macro="">
      <xdr:nvGraphicFramePr>
        <xdr:cNvPr id="3" name="Chart 2" descr="Beef Yield Grade Comparison">
          <a:extLst>
            <a:ext uri="{FF2B5EF4-FFF2-40B4-BE49-F238E27FC236}">
              <a16:creationId xmlns:a16="http://schemas.microsoft.com/office/drawing/2014/main" id="{3557E09C-5DD2-4FEF-9A74-63E60342989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129540</xdr:colOff>
      <xdr:row>140</xdr:row>
      <xdr:rowOff>0</xdr:rowOff>
    </xdr:from>
    <xdr:to>
      <xdr:col>5</xdr:col>
      <xdr:colOff>91441</xdr:colOff>
      <xdr:row>156</xdr:row>
      <xdr:rowOff>173356</xdr:rowOff>
    </xdr:to>
    <xdr:graphicFrame macro="">
      <xdr:nvGraphicFramePr>
        <xdr:cNvPr id="4" name="Chart 3" descr="Lamb Quality Grade Comparison">
          <a:extLst>
            <a:ext uri="{FF2B5EF4-FFF2-40B4-BE49-F238E27FC236}">
              <a16:creationId xmlns:a16="http://schemas.microsoft.com/office/drawing/2014/main" id="{168B6999-65FA-427A-93CD-47CE0DAFDAC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129540</xdr:colOff>
      <xdr:row>161</xdr:row>
      <xdr:rowOff>0</xdr:rowOff>
    </xdr:from>
    <xdr:to>
      <xdr:col>4</xdr:col>
      <xdr:colOff>554355</xdr:colOff>
      <xdr:row>177</xdr:row>
      <xdr:rowOff>171450</xdr:rowOff>
    </xdr:to>
    <xdr:graphicFrame macro="">
      <xdr:nvGraphicFramePr>
        <xdr:cNvPr id="5" name="Chart 4" descr="Lamb Yield Grade Comparison">
          <a:extLst>
            <a:ext uri="{FF2B5EF4-FFF2-40B4-BE49-F238E27FC236}">
              <a16:creationId xmlns:a16="http://schemas.microsoft.com/office/drawing/2014/main" id="{12E925B9-1715-4213-BE72-925232508A3E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129540</xdr:colOff>
      <xdr:row>182</xdr:row>
      <xdr:rowOff>0</xdr:rowOff>
    </xdr:from>
    <xdr:to>
      <xdr:col>4</xdr:col>
      <xdr:colOff>624840</xdr:colOff>
      <xdr:row>195</xdr:row>
      <xdr:rowOff>140970</xdr:rowOff>
    </xdr:to>
    <xdr:graphicFrame macro="">
      <xdr:nvGraphicFramePr>
        <xdr:cNvPr id="6" name="Chart 5" descr="Veal Quality Grade Comparison">
          <a:extLst>
            <a:ext uri="{FF2B5EF4-FFF2-40B4-BE49-F238E27FC236}">
              <a16:creationId xmlns:a16="http://schemas.microsoft.com/office/drawing/2014/main" id="{FE394550-6679-409F-9F4E-023BEDE4D95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J181"/>
  <sheetViews>
    <sheetView tabSelected="1" topLeftCell="A29" zoomScaleNormal="100" workbookViewId="0">
      <selection activeCell="B7" sqref="B7"/>
    </sheetView>
  </sheetViews>
  <sheetFormatPr defaultRowHeight="13.8" x14ac:dyDescent="0.25"/>
  <cols>
    <col min="1" max="1" width="18.5" customWidth="1"/>
    <col min="2" max="2" width="9.8984375" bestFit="1" customWidth="1"/>
    <col min="3" max="3" width="8.8984375" customWidth="1"/>
    <col min="4" max="4" width="9.8984375" bestFit="1" customWidth="1"/>
    <col min="7" max="7" width="13.59765625" customWidth="1"/>
    <col min="8" max="8" width="17" customWidth="1"/>
    <col min="9" max="9" width="15.69921875" customWidth="1"/>
    <col min="10" max="10" width="18.69921875" customWidth="1"/>
    <col min="11" max="11" width="14.8984375" customWidth="1"/>
    <col min="12" max="12" width="14.69921875" customWidth="1"/>
    <col min="13" max="13" width="9.8984375" bestFit="1" customWidth="1"/>
  </cols>
  <sheetData>
    <row r="1" spans="1:10" x14ac:dyDescent="0.25">
      <c r="A1" s="1" t="s">
        <v>45</v>
      </c>
      <c r="B1" s="2"/>
    </row>
    <row r="3" spans="1:10" x14ac:dyDescent="0.25">
      <c r="A3" t="s">
        <v>0</v>
      </c>
      <c r="B3" s="3" t="s">
        <v>46</v>
      </c>
      <c r="C3" s="10" t="s">
        <v>1</v>
      </c>
      <c r="D3" s="3" t="s">
        <v>47</v>
      </c>
    </row>
    <row r="4" spans="1:10" x14ac:dyDescent="0.25">
      <c r="B4" s="3"/>
      <c r="D4" s="3"/>
    </row>
    <row r="5" spans="1:10" ht="14.4" customHeight="1" x14ac:dyDescent="0.25">
      <c r="A5" s="1" t="s">
        <v>2</v>
      </c>
    </row>
    <row r="6" spans="1:10" s="4" customFormat="1" ht="41.4" x14ac:dyDescent="0.2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0" x14ac:dyDescent="0.25">
      <c r="A7" s="1" t="s">
        <v>14</v>
      </c>
      <c r="B7" s="5">
        <v>1333.8176480641282</v>
      </c>
      <c r="C7" s="5">
        <v>37757.017897568228</v>
      </c>
      <c r="D7" s="5">
        <v>270089.37691235688</v>
      </c>
      <c r="E7" s="5">
        <v>142994.04023858396</v>
      </c>
      <c r="F7" s="5">
        <v>51980.43917277232</v>
      </c>
      <c r="G7" s="5">
        <v>1884135.9792875778</v>
      </c>
      <c r="H7" s="5">
        <f>SUM(B7:G7)</f>
        <v>2388290.6711569233</v>
      </c>
      <c r="I7" s="6">
        <v>0.11536438970838404</v>
      </c>
      <c r="J7" s="6">
        <v>0.10828303091560749</v>
      </c>
    </row>
    <row r="8" spans="1:10" x14ac:dyDescent="0.25">
      <c r="A8" s="1" t="s">
        <v>15</v>
      </c>
      <c r="B8" s="5">
        <v>28472.475284893972</v>
      </c>
      <c r="C8" s="5">
        <v>503306.98072170827</v>
      </c>
      <c r="D8" s="5">
        <v>1659708.5724972463</v>
      </c>
      <c r="E8" s="5">
        <v>552472.39637505903</v>
      </c>
      <c r="F8" s="5">
        <v>106980.04828604942</v>
      </c>
      <c r="G8" s="5">
        <v>12598005.639629619</v>
      </c>
      <c r="H8" s="5">
        <f t="shared" ref="H8:H14" si="0">SUM(B8:G8)</f>
        <v>15448946.112794576</v>
      </c>
      <c r="I8" s="6">
        <v>0.74624846190807503</v>
      </c>
      <c r="J8" s="6">
        <v>0.70044183890519984</v>
      </c>
    </row>
    <row r="9" spans="1:10" x14ac:dyDescent="0.25">
      <c r="A9" s="1" t="s">
        <v>16</v>
      </c>
      <c r="B9" s="5">
        <v>26868.59846992599</v>
      </c>
      <c r="C9" s="5">
        <v>161439.53906551882</v>
      </c>
      <c r="D9" s="5">
        <v>174641.31278050359</v>
      </c>
      <c r="E9" s="5">
        <v>21796.063406148816</v>
      </c>
      <c r="F9" s="5">
        <v>4498.5449022560924</v>
      </c>
      <c r="G9" s="5">
        <v>2415441.2297061929</v>
      </c>
      <c r="H9" s="5">
        <f t="shared" si="0"/>
        <v>2804685.2883305461</v>
      </c>
      <c r="I9" s="6">
        <v>0.13547798453510643</v>
      </c>
      <c r="J9" s="6">
        <v>0.12716200228581448</v>
      </c>
    </row>
    <row r="10" spans="1:10" x14ac:dyDescent="0.25">
      <c r="A10" s="1" t="s">
        <v>17</v>
      </c>
      <c r="B10" s="5">
        <v>538.28742420158358</v>
      </c>
      <c r="C10" s="5">
        <v>2088.1524057887964</v>
      </c>
      <c r="D10" s="5">
        <v>4927.8932048930692</v>
      </c>
      <c r="E10" s="5">
        <v>1756.7577670796582</v>
      </c>
      <c r="F10" s="5">
        <v>632.57926891716716</v>
      </c>
      <c r="G10" s="5">
        <v>7253.1484046754204</v>
      </c>
      <c r="H10" s="5">
        <f t="shared" si="0"/>
        <v>17196.818475555694</v>
      </c>
      <c r="I10" s="6">
        <v>8.3067797915792026E-4</v>
      </c>
      <c r="J10" s="6">
        <v>7.796888582814952E-4</v>
      </c>
    </row>
    <row r="11" spans="1:10" x14ac:dyDescent="0.25">
      <c r="A11" s="1" t="s">
        <v>18</v>
      </c>
      <c r="B11" s="5">
        <v>11.801423076923076</v>
      </c>
      <c r="C11" s="5">
        <v>1038.5252307692308</v>
      </c>
      <c r="D11" s="5">
        <v>3372.5844615384617</v>
      </c>
      <c r="E11" s="5">
        <v>2356.3508076923076</v>
      </c>
      <c r="F11" s="5">
        <v>693.00578846153837</v>
      </c>
      <c r="G11" s="5">
        <v>0</v>
      </c>
      <c r="H11" s="5">
        <f t="shared" si="0"/>
        <v>7472.2677115384613</v>
      </c>
      <c r="I11" s="6">
        <v>5.0397854290459496E-4</v>
      </c>
      <c r="J11" s="6"/>
    </row>
    <row r="12" spans="1:10" x14ac:dyDescent="0.25">
      <c r="A12" s="1" t="s">
        <v>19</v>
      </c>
      <c r="B12" s="5">
        <v>130.47128846153845</v>
      </c>
      <c r="C12" s="5">
        <v>5287.0375384615381</v>
      </c>
      <c r="D12" s="5">
        <v>12652.436807692307</v>
      </c>
      <c r="E12" s="5">
        <v>4411.1096923076921</v>
      </c>
      <c r="F12" s="5">
        <v>862.15951923076921</v>
      </c>
      <c r="G12" s="5">
        <v>1.3112692307692306</v>
      </c>
      <c r="H12" s="5">
        <f t="shared" si="0"/>
        <v>23344.526115384611</v>
      </c>
      <c r="I12" s="6">
        <v>1.5745073263719409E-3</v>
      </c>
      <c r="J12" s="6"/>
    </row>
    <row r="13" spans="1:10" x14ac:dyDescent="0.25">
      <c r="A13" s="1" t="s">
        <v>20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f t="shared" si="0"/>
        <v>0</v>
      </c>
      <c r="I13" s="6">
        <v>0</v>
      </c>
      <c r="J13" s="6"/>
    </row>
    <row r="14" spans="1:10" x14ac:dyDescent="0.25">
      <c r="A14" s="1" t="s">
        <v>21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 t="shared" si="0"/>
        <v>0</v>
      </c>
      <c r="I14" s="6">
        <v>0</v>
      </c>
      <c r="J14" s="6"/>
    </row>
    <row r="15" spans="1:10" x14ac:dyDescent="0.25">
      <c r="A15" s="1" t="s">
        <v>22</v>
      </c>
      <c r="B15" s="5">
        <v>5553.1488353857249</v>
      </c>
      <c r="C15" s="5">
        <v>17120.83572690139</v>
      </c>
      <c r="D15" s="5">
        <v>35145.225344426872</v>
      </c>
      <c r="E15" s="5">
        <v>8532.038764555713</v>
      </c>
      <c r="F15" s="5">
        <v>2145.8260583818233</v>
      </c>
      <c r="G15" s="5"/>
      <c r="H15" s="5"/>
    </row>
    <row r="16" spans="1:10" x14ac:dyDescent="0.25">
      <c r="A16" s="1" t="s">
        <v>13</v>
      </c>
      <c r="B16" s="5">
        <f>SUM(B7:B15)</f>
        <v>62908.60037400986</v>
      </c>
      <c r="C16" s="5">
        <f t="shared" ref="C16:F16" si="1">SUM(C7:C15)</f>
        <v>728038.0885867161</v>
      </c>
      <c r="D16" s="5">
        <f t="shared" si="1"/>
        <v>2160537.4020086578</v>
      </c>
      <c r="E16" s="5">
        <f t="shared" si="1"/>
        <v>734318.75705142703</v>
      </c>
      <c r="F16" s="5">
        <f t="shared" si="1"/>
        <v>167792.60299606912</v>
      </c>
      <c r="G16" s="5"/>
      <c r="H16" s="5"/>
    </row>
    <row r="18" spans="1:10" ht="27.6" x14ac:dyDescent="0.25">
      <c r="A18" s="7" t="s">
        <v>23</v>
      </c>
      <c r="B18" s="9">
        <f>IF(B16=0,0,(B16/SUM($B$16:$F$16)))</f>
        <v>1.6324650880883113E-2</v>
      </c>
      <c r="C18" s="9">
        <f t="shared" ref="C18:F18" si="2">IF(C16=0,0,(C16/SUM($B$16:$F$16)))</f>
        <v>0.18892436890193098</v>
      </c>
      <c r="D18" s="9">
        <f t="shared" si="2"/>
        <v>0.56065495962699952</v>
      </c>
      <c r="E18" s="9">
        <f t="shared" si="2"/>
        <v>0.19055418929811543</v>
      </c>
      <c r="F18" s="9">
        <f t="shared" si="2"/>
        <v>4.3541831292070975E-2</v>
      </c>
    </row>
    <row r="21" spans="1:10" x14ac:dyDescent="0.25">
      <c r="A21" s="1" t="s">
        <v>30</v>
      </c>
    </row>
    <row r="22" spans="1:10" ht="27.6" x14ac:dyDescent="0.25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25">
      <c r="A23" s="1" t="s">
        <v>14</v>
      </c>
      <c r="B23" s="5">
        <v>132.88653846153846</v>
      </c>
      <c r="C23" s="5">
        <v>834.52746153846147</v>
      </c>
      <c r="D23" s="5">
        <v>1700.1441923076923</v>
      </c>
      <c r="E23" s="5">
        <v>1508.2313076923078</v>
      </c>
      <c r="F23" s="5">
        <v>579.69434615384614</v>
      </c>
      <c r="G23" s="5">
        <f>SUM(B23:F23)</f>
        <v>4755.4838461538466</v>
      </c>
      <c r="H23" s="6">
        <v>0.10846014505522389</v>
      </c>
      <c r="J23" s="6"/>
    </row>
    <row r="24" spans="1:10" x14ac:dyDescent="0.25">
      <c r="A24" s="1" t="s">
        <v>15</v>
      </c>
      <c r="B24" s="5">
        <v>2618.5446923076925</v>
      </c>
      <c r="C24" s="5">
        <v>11264.946384615385</v>
      </c>
      <c r="D24" s="5">
        <v>16808.231076923075</v>
      </c>
      <c r="E24" s="5">
        <v>6976.7286923076917</v>
      </c>
      <c r="F24" s="5">
        <v>1421.5151153846152</v>
      </c>
      <c r="G24" s="5">
        <f t="shared" ref="G24:G27" si="3">SUM(B24:F24)</f>
        <v>39089.965961538459</v>
      </c>
      <c r="H24" s="6">
        <v>0.89153985494477606</v>
      </c>
      <c r="J24" s="6"/>
    </row>
    <row r="25" spans="1:10" x14ac:dyDescent="0.25">
      <c r="A25" s="1" t="s">
        <v>31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f t="shared" si="3"/>
        <v>0</v>
      </c>
      <c r="H25" s="6">
        <v>0</v>
      </c>
      <c r="J25" s="6"/>
    </row>
    <row r="26" spans="1:10" x14ac:dyDescent="0.25">
      <c r="A26" s="1" t="s">
        <v>19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f t="shared" si="3"/>
        <v>0</v>
      </c>
      <c r="H26" s="6">
        <v>0</v>
      </c>
      <c r="J26" s="6"/>
    </row>
    <row r="27" spans="1:10" x14ac:dyDescent="0.25">
      <c r="A27" s="1" t="s">
        <v>32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f t="shared" si="3"/>
        <v>0</v>
      </c>
      <c r="H27" s="6">
        <v>0</v>
      </c>
      <c r="J27" s="6"/>
    </row>
    <row r="28" spans="1:10" x14ac:dyDescent="0.25">
      <c r="A28" s="1"/>
    </row>
    <row r="29" spans="1:10" x14ac:dyDescent="0.25">
      <c r="A29" s="1" t="s">
        <v>13</v>
      </c>
      <c r="B29" s="5">
        <f>SUM(B23:B27)</f>
        <v>2751.4312307692308</v>
      </c>
      <c r="C29" s="5">
        <f t="shared" ref="C29:F29" si="4">SUM(C23:C27)</f>
        <v>12099.473846153847</v>
      </c>
      <c r="D29" s="5">
        <f t="shared" si="4"/>
        <v>18508.375269230768</v>
      </c>
      <c r="E29" s="5">
        <f t="shared" si="4"/>
        <v>8484.9599999999991</v>
      </c>
      <c r="F29" s="5">
        <f t="shared" si="4"/>
        <v>2001.2094615384613</v>
      </c>
    </row>
    <row r="31" spans="1:10" ht="27.6" x14ac:dyDescent="0.25">
      <c r="A31" s="7" t="s">
        <v>23</v>
      </c>
      <c r="B31" s="6">
        <f>IF(B29=0,0,B29/(SUM($B$29:$F$29)))</f>
        <v>6.2752947976063775E-2</v>
      </c>
      <c r="C31" s="6">
        <f t="shared" ref="C31:F31" si="5">IF(C29=0,0,C29/(SUM($B$29:$F$29)))</f>
        <v>0.27595734333260502</v>
      </c>
      <c r="D31" s="6">
        <f t="shared" si="5"/>
        <v>0.4221276175842455</v>
      </c>
      <c r="E31" s="6">
        <f t="shared" si="5"/>
        <v>0.19351973892879043</v>
      </c>
      <c r="F31" s="6">
        <f t="shared" si="5"/>
        <v>4.5642352178295278E-2</v>
      </c>
    </row>
    <row r="34" spans="1:6" x14ac:dyDescent="0.25">
      <c r="A34" s="1" t="s">
        <v>34</v>
      </c>
    </row>
    <row r="35" spans="1:6" ht="41.4" x14ac:dyDescent="0.25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25">
      <c r="A36" s="1" t="s">
        <v>14</v>
      </c>
      <c r="B36" s="5">
        <v>682.45903846153851</v>
      </c>
      <c r="C36" s="11">
        <v>3.8121855785354944E-2</v>
      </c>
      <c r="D36" s="5"/>
      <c r="E36" s="5"/>
      <c r="F36" s="5"/>
    </row>
    <row r="37" spans="1:6" x14ac:dyDescent="0.25">
      <c r="A37" s="1" t="s">
        <v>15</v>
      </c>
      <c r="B37" s="5">
        <v>17219.582307692308</v>
      </c>
      <c r="C37" s="11">
        <v>0.96187814421464501</v>
      </c>
      <c r="D37" s="5"/>
      <c r="E37" s="5"/>
      <c r="F37" s="5"/>
    </row>
    <row r="38" spans="1:6" x14ac:dyDescent="0.25">
      <c r="A38" s="1" t="s">
        <v>31</v>
      </c>
      <c r="B38" s="5">
        <v>0</v>
      </c>
      <c r="C38" s="11">
        <v>0</v>
      </c>
      <c r="D38" s="5"/>
      <c r="E38" s="5"/>
      <c r="F38" s="5"/>
    </row>
    <row r="39" spans="1:6" x14ac:dyDescent="0.25">
      <c r="A39" s="1" t="s">
        <v>17</v>
      </c>
      <c r="B39" s="5">
        <v>0</v>
      </c>
      <c r="C39" s="11">
        <v>0</v>
      </c>
      <c r="D39" s="5"/>
      <c r="E39" s="5"/>
      <c r="F39" s="5"/>
    </row>
    <row r="40" spans="1:6" x14ac:dyDescent="0.25">
      <c r="A40" s="1" t="s">
        <v>19</v>
      </c>
      <c r="B40" s="5">
        <v>0</v>
      </c>
      <c r="C40" s="11">
        <v>0</v>
      </c>
      <c r="D40" s="5"/>
      <c r="E40" s="5"/>
      <c r="F40" s="5"/>
    </row>
    <row r="42" spans="1:6" x14ac:dyDescent="0.25">
      <c r="A42" t="s">
        <v>42</v>
      </c>
    </row>
    <row r="45" spans="1:6" x14ac:dyDescent="0.25">
      <c r="A45" t="s">
        <v>29</v>
      </c>
    </row>
    <row r="46" spans="1:6" x14ac:dyDescent="0.25">
      <c r="A46" s="6">
        <v>0.93977215901883959</v>
      </c>
      <c r="B46" t="s">
        <v>24</v>
      </c>
    </row>
    <row r="47" spans="1:6" x14ac:dyDescent="0.25">
      <c r="A47" s="6">
        <v>9.2792313654326865E-3</v>
      </c>
      <c r="B47" t="s">
        <v>25</v>
      </c>
    </row>
    <row r="48" spans="1:6" x14ac:dyDescent="0.25">
      <c r="A48" s="6">
        <v>0.81800018014613174</v>
      </c>
      <c r="B48" t="s">
        <v>26</v>
      </c>
    </row>
    <row r="49" spans="1:10" x14ac:dyDescent="0.25">
      <c r="A49" s="6">
        <v>0.93666656096490331</v>
      </c>
      <c r="B49" t="s">
        <v>27</v>
      </c>
    </row>
    <row r="50" spans="1:10" x14ac:dyDescent="0.25">
      <c r="A50" s="6">
        <v>0.17332153347469698</v>
      </c>
      <c r="B50" t="s">
        <v>28</v>
      </c>
    </row>
    <row r="51" spans="1:10" x14ac:dyDescent="0.25">
      <c r="A51" s="6">
        <v>0.39305114759620924</v>
      </c>
      <c r="B51" t="s">
        <v>33</v>
      </c>
    </row>
    <row r="52" spans="1:10" x14ac:dyDescent="0.25">
      <c r="A52" s="6">
        <v>0.65561875164912498</v>
      </c>
      <c r="B52" t="s">
        <v>37</v>
      </c>
    </row>
    <row r="55" spans="1:10" x14ac:dyDescent="0.25">
      <c r="A55" s="1" t="s">
        <v>44</v>
      </c>
      <c r="B55" s="2"/>
    </row>
    <row r="57" spans="1:10" x14ac:dyDescent="0.25">
      <c r="A57" t="s">
        <v>0</v>
      </c>
      <c r="B57" s="3" t="str">
        <f>B3</f>
        <v>09/29/2024</v>
      </c>
      <c r="C57" t="s">
        <v>1</v>
      </c>
      <c r="D57" s="3" t="str">
        <f>D3</f>
        <v>09/27/2025</v>
      </c>
    </row>
    <row r="58" spans="1:10" ht="14.4" customHeight="1" x14ac:dyDescent="0.25">
      <c r="A58" s="4"/>
    </row>
    <row r="59" spans="1:10" ht="14.4" customHeight="1" x14ac:dyDescent="0.25">
      <c r="A59" s="1" t="s">
        <v>2</v>
      </c>
    </row>
    <row r="60" spans="1:10" s="4" customFormat="1" ht="41.4" x14ac:dyDescent="0.25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25">
      <c r="A61" s="1" t="s">
        <v>14</v>
      </c>
      <c r="B61" s="5">
        <v>1457</v>
      </c>
      <c r="C61" s="5">
        <v>41244</v>
      </c>
      <c r="D61" s="5">
        <v>295033</v>
      </c>
      <c r="E61" s="5">
        <v>156200</v>
      </c>
      <c r="F61" s="5">
        <v>56781</v>
      </c>
      <c r="G61" s="5">
        <v>2058142</v>
      </c>
      <c r="H61" s="5">
        <v>2608857</v>
      </c>
      <c r="I61" s="6">
        <v>0.11536438970838404</v>
      </c>
      <c r="J61" s="6">
        <v>0.10828303091560749</v>
      </c>
    </row>
    <row r="62" spans="1:10" x14ac:dyDescent="0.25">
      <c r="A62" s="1" t="s">
        <v>15</v>
      </c>
      <c r="B62" s="5">
        <v>31102</v>
      </c>
      <c r="C62" s="5">
        <v>549789</v>
      </c>
      <c r="D62" s="5">
        <v>1812988</v>
      </c>
      <c r="E62" s="5">
        <v>603495</v>
      </c>
      <c r="F62" s="5">
        <v>116860</v>
      </c>
      <c r="G62" s="5">
        <v>13761472</v>
      </c>
      <c r="H62" s="5">
        <v>16875706</v>
      </c>
      <c r="I62" s="6">
        <v>0.74624846190807503</v>
      </c>
      <c r="J62" s="6">
        <v>0.70044183890519984</v>
      </c>
    </row>
    <row r="63" spans="1:10" x14ac:dyDescent="0.25">
      <c r="A63" s="1" t="s">
        <v>16</v>
      </c>
      <c r="B63" s="5">
        <v>29350</v>
      </c>
      <c r="C63" s="5">
        <v>176349</v>
      </c>
      <c r="D63" s="5">
        <v>190770</v>
      </c>
      <c r="E63" s="5">
        <v>23809</v>
      </c>
      <c r="F63" s="5">
        <v>4914</v>
      </c>
      <c r="G63" s="5">
        <v>2638515</v>
      </c>
      <c r="H63" s="5">
        <v>3063707</v>
      </c>
      <c r="I63" s="6">
        <v>0.13547798453510643</v>
      </c>
      <c r="J63" s="6">
        <v>0.12716200228581448</v>
      </c>
    </row>
    <row r="64" spans="1:10" x14ac:dyDescent="0.25">
      <c r="A64" s="1" t="s">
        <v>17</v>
      </c>
      <c r="B64" s="5">
        <v>588</v>
      </c>
      <c r="C64" s="5">
        <v>2281</v>
      </c>
      <c r="D64" s="5">
        <v>5383</v>
      </c>
      <c r="E64" s="5">
        <v>1919</v>
      </c>
      <c r="F64" s="5">
        <v>691</v>
      </c>
      <c r="G64" s="5">
        <v>7923</v>
      </c>
      <c r="H64" s="5">
        <v>18785</v>
      </c>
      <c r="I64" s="6">
        <v>8.3067797915792026E-4</v>
      </c>
      <c r="J64" s="6">
        <v>7.796888582814952E-4</v>
      </c>
    </row>
    <row r="65" spans="1:10" x14ac:dyDescent="0.25">
      <c r="A65" s="1" t="s">
        <v>18</v>
      </c>
      <c r="B65" s="5">
        <v>18</v>
      </c>
      <c r="C65" s="5">
        <v>1584</v>
      </c>
      <c r="D65" s="5">
        <v>5144</v>
      </c>
      <c r="E65" s="5">
        <v>3594</v>
      </c>
      <c r="F65" s="5">
        <v>1057</v>
      </c>
      <c r="G65" s="5">
        <v>0</v>
      </c>
      <c r="H65" s="5">
        <v>11397</v>
      </c>
      <c r="I65" s="6">
        <v>5.0397854290459496E-4</v>
      </c>
      <c r="J65" s="6"/>
    </row>
    <row r="66" spans="1:10" x14ac:dyDescent="0.25">
      <c r="A66" s="1" t="s">
        <v>19</v>
      </c>
      <c r="B66" s="5">
        <v>199</v>
      </c>
      <c r="C66" s="5">
        <v>8064</v>
      </c>
      <c r="D66" s="5">
        <v>19298</v>
      </c>
      <c r="E66" s="5">
        <v>6728</v>
      </c>
      <c r="F66" s="5">
        <v>1315</v>
      </c>
      <c r="G66" s="5">
        <v>2</v>
      </c>
      <c r="H66" s="5">
        <v>35606</v>
      </c>
      <c r="I66" s="6">
        <v>1.5745073263719409E-3</v>
      </c>
      <c r="J66" s="6"/>
    </row>
    <row r="67" spans="1:10" x14ac:dyDescent="0.25">
      <c r="A67" s="1" t="s">
        <v>20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6">
        <v>0</v>
      </c>
      <c r="J67" s="6"/>
    </row>
    <row r="68" spans="1:10" x14ac:dyDescent="0.25">
      <c r="A68" s="1" t="s">
        <v>21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6">
        <v>0</v>
      </c>
      <c r="J68" s="6"/>
    </row>
    <row r="69" spans="1:10" x14ac:dyDescent="0.25">
      <c r="A69" s="1" t="s">
        <v>22</v>
      </c>
      <c r="B69" s="5">
        <v>6066</v>
      </c>
      <c r="C69" s="5">
        <v>18702</v>
      </c>
      <c r="D69" s="5">
        <v>38391</v>
      </c>
      <c r="E69" s="5">
        <v>9320</v>
      </c>
      <c r="F69" s="5">
        <v>2344</v>
      </c>
    </row>
    <row r="70" spans="1:10" x14ac:dyDescent="0.25">
      <c r="A70" s="1" t="s">
        <v>13</v>
      </c>
      <c r="B70" s="5">
        <f>SUM(B61:B69)</f>
        <v>68780</v>
      </c>
      <c r="C70" s="5">
        <f t="shared" ref="C70:F70" si="6">SUM(C61:C69)</f>
        <v>798013</v>
      </c>
      <c r="D70" s="5">
        <f t="shared" si="6"/>
        <v>2367007</v>
      </c>
      <c r="E70" s="5">
        <f t="shared" si="6"/>
        <v>805065</v>
      </c>
      <c r="F70" s="5">
        <f t="shared" si="6"/>
        <v>183962</v>
      </c>
    </row>
    <row r="72" spans="1:10" ht="27.6" x14ac:dyDescent="0.25">
      <c r="A72" s="7" t="s">
        <v>23</v>
      </c>
      <c r="B72" s="6">
        <f>B70/SUM($B$70:$F$70)</f>
        <v>1.6287667006012797E-2</v>
      </c>
      <c r="C72" s="6">
        <f>C70/SUM($B$70:$F$70)</f>
        <v>0.1889760106203735</v>
      </c>
      <c r="D72" s="6">
        <f t="shared" ref="D72:F72" si="7">D70/SUM($B$70:$F$70)</f>
        <v>0.56052663298780647</v>
      </c>
      <c r="E72" s="6">
        <f t="shared" si="7"/>
        <v>0.19064598194527033</v>
      </c>
      <c r="F72" s="6">
        <f t="shared" si="7"/>
        <v>4.3563707440536871E-2</v>
      </c>
    </row>
    <row r="73" spans="1:10" x14ac:dyDescent="0.25">
      <c r="A73" s="7"/>
      <c r="B73" s="6"/>
      <c r="C73" s="6"/>
      <c r="D73" s="6"/>
      <c r="E73" s="6"/>
      <c r="F73" s="6"/>
    </row>
    <row r="75" spans="1:10" x14ac:dyDescent="0.25">
      <c r="A75" s="1" t="s">
        <v>30</v>
      </c>
    </row>
    <row r="76" spans="1:10" ht="27.6" x14ac:dyDescent="0.25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25">
      <c r="A77" s="1" t="s">
        <v>14</v>
      </c>
      <c r="B77" s="5">
        <v>2150</v>
      </c>
      <c r="C77" s="5">
        <v>13502</v>
      </c>
      <c r="D77" s="5">
        <v>27507</v>
      </c>
      <c r="E77" s="5">
        <v>24402</v>
      </c>
      <c r="F77" s="5">
        <v>9379</v>
      </c>
      <c r="G77" s="5">
        <v>76940</v>
      </c>
      <c r="H77" s="11">
        <v>0.10846014505522389</v>
      </c>
      <c r="J77" s="6"/>
    </row>
    <row r="78" spans="1:10" x14ac:dyDescent="0.25">
      <c r="A78" s="1" t="s">
        <v>15</v>
      </c>
      <c r="B78" s="5">
        <v>42366</v>
      </c>
      <c r="C78" s="5">
        <v>182258</v>
      </c>
      <c r="D78" s="5">
        <v>271944</v>
      </c>
      <c r="E78" s="5">
        <v>112878</v>
      </c>
      <c r="F78" s="5">
        <v>22999</v>
      </c>
      <c r="G78" s="5">
        <v>632445</v>
      </c>
      <c r="H78" s="11">
        <v>0.89153985494477606</v>
      </c>
      <c r="J78" s="6"/>
    </row>
    <row r="79" spans="1:10" x14ac:dyDescent="0.25">
      <c r="A79" s="1" t="s">
        <v>31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11">
        <v>0</v>
      </c>
      <c r="J79" s="6"/>
    </row>
    <row r="80" spans="1:10" x14ac:dyDescent="0.25">
      <c r="A80" s="1" t="s">
        <v>19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11">
        <v>0</v>
      </c>
      <c r="J80" s="6"/>
    </row>
    <row r="81" spans="1:10" x14ac:dyDescent="0.25">
      <c r="A81" s="1" t="s">
        <v>32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11">
        <v>0</v>
      </c>
      <c r="J81" s="6"/>
    </row>
    <row r="82" spans="1:10" x14ac:dyDescent="0.25">
      <c r="A82" s="1"/>
    </row>
    <row r="83" spans="1:10" x14ac:dyDescent="0.25">
      <c r="A83" s="1" t="s">
        <v>13</v>
      </c>
      <c r="B83" s="5">
        <f>SUM(B77:B81)</f>
        <v>44516</v>
      </c>
      <c r="C83" s="5">
        <f t="shared" ref="C83:F83" si="8">SUM(C77:C81)</f>
        <v>195760</v>
      </c>
      <c r="D83" s="5">
        <f t="shared" si="8"/>
        <v>299451</v>
      </c>
      <c r="E83" s="5">
        <f t="shared" si="8"/>
        <v>137280</v>
      </c>
      <c r="F83" s="5">
        <f t="shared" si="8"/>
        <v>32378</v>
      </c>
    </row>
    <row r="85" spans="1:10" ht="27.6" x14ac:dyDescent="0.25">
      <c r="A85" s="7" t="s">
        <v>23</v>
      </c>
      <c r="B85" s="6">
        <f>B83/(SUM($B$83:$F$83))</f>
        <v>6.2752947976063775E-2</v>
      </c>
      <c r="C85" s="6">
        <f t="shared" ref="C85:F85" si="9">C83/(SUM($B$83:$F$83))</f>
        <v>0.27595734333260502</v>
      </c>
      <c r="D85" s="6">
        <f t="shared" si="9"/>
        <v>0.4221276175842455</v>
      </c>
      <c r="E85" s="6">
        <f t="shared" si="9"/>
        <v>0.19351973892879043</v>
      </c>
      <c r="F85" s="6">
        <f t="shared" si="9"/>
        <v>4.5642352178295285E-2</v>
      </c>
    </row>
    <row r="88" spans="1:10" x14ac:dyDescent="0.25">
      <c r="A88" s="1" t="s">
        <v>34</v>
      </c>
    </row>
    <row r="89" spans="1:10" ht="41.4" x14ac:dyDescent="0.25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25">
      <c r="A90" s="1" t="s">
        <v>14</v>
      </c>
      <c r="B90" s="5">
        <v>3410</v>
      </c>
      <c r="C90" s="11">
        <v>3.8121855785354944E-2</v>
      </c>
      <c r="D90" s="5"/>
      <c r="E90" s="5"/>
      <c r="F90" s="5"/>
    </row>
    <row r="91" spans="1:10" x14ac:dyDescent="0.25">
      <c r="A91" s="1" t="s">
        <v>15</v>
      </c>
      <c r="B91" s="5">
        <v>86040</v>
      </c>
      <c r="C91" s="11">
        <v>0.96187814421464501</v>
      </c>
      <c r="D91" s="5"/>
      <c r="E91" s="5"/>
      <c r="F91" s="5"/>
    </row>
    <row r="92" spans="1:10" x14ac:dyDescent="0.25">
      <c r="A92" s="1" t="s">
        <v>31</v>
      </c>
      <c r="B92" s="5">
        <v>0</v>
      </c>
      <c r="C92" s="11">
        <v>0</v>
      </c>
      <c r="D92" s="5"/>
      <c r="E92" s="5"/>
      <c r="F92" s="5"/>
    </row>
    <row r="93" spans="1:10" x14ac:dyDescent="0.25">
      <c r="A93" s="1" t="s">
        <v>17</v>
      </c>
      <c r="B93" s="5">
        <v>0</v>
      </c>
      <c r="C93" s="11">
        <v>0</v>
      </c>
      <c r="D93" s="5"/>
      <c r="E93" s="5"/>
      <c r="F93" s="5"/>
    </row>
    <row r="94" spans="1:10" x14ac:dyDescent="0.25">
      <c r="A94" s="1" t="s">
        <v>19</v>
      </c>
      <c r="B94" s="5">
        <v>0</v>
      </c>
      <c r="C94" s="11">
        <v>0</v>
      </c>
      <c r="D94" s="5"/>
      <c r="E94" s="5"/>
      <c r="F94" s="5"/>
    </row>
    <row r="95" spans="1:10" x14ac:dyDescent="0.25">
      <c r="A95" s="1"/>
    </row>
    <row r="96" spans="1:10" x14ac:dyDescent="0.25">
      <c r="A96" t="s">
        <v>42</v>
      </c>
    </row>
    <row r="99" spans="1:1" x14ac:dyDescent="0.25">
      <c r="A99" s="1" t="s">
        <v>38</v>
      </c>
    </row>
    <row r="119" spans="1:1" x14ac:dyDescent="0.25">
      <c r="A119" s="1" t="s">
        <v>39</v>
      </c>
    </row>
    <row r="139" spans="1:1" x14ac:dyDescent="0.25">
      <c r="A139" s="1" t="s">
        <v>40</v>
      </c>
    </row>
    <row r="160" spans="1:1" x14ac:dyDescent="0.25">
      <c r="A160" s="1" t="s">
        <v>41</v>
      </c>
    </row>
    <row r="181" spans="1:1" x14ac:dyDescent="0.25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Phillips-Sylvain, Nathaniel - MRP-AMS</cp:lastModifiedBy>
  <dcterms:created xsi:type="dcterms:W3CDTF">2020-01-16T22:11:45Z</dcterms:created>
  <dcterms:modified xsi:type="dcterms:W3CDTF">2025-12-08T19:49:05Z</dcterms:modified>
</cp:coreProperties>
</file>