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tal Records\Dairy Programs\Market Information Branch\Hearing Data Requests\Final\Exhibits\"/>
    </mc:Choice>
  </mc:AlternateContent>
  <xr:revisionPtr revIDLastSave="0" documentId="13_ncr:1_{432EC40E-D0B0-42D3-97EF-D54A1C734E57}" xr6:coauthVersionLast="47" xr6:coauthVersionMax="47" xr10:uidLastSave="{00000000-0000-0000-0000-000000000000}"/>
  <bookViews>
    <workbookView xWindow="-108" yWindow="-108" windowWidth="23256" windowHeight="12576" xr2:uid="{E478D2DA-A983-48B2-80A4-516B9C7A5D8C}"/>
  </bookViews>
  <sheets>
    <sheet name="Sheet 1" sheetId="3" r:id="rId1"/>
    <sheet name="Sheet2" sheetId="4" r:id="rId2"/>
  </sheets>
  <definedNames>
    <definedName name="_xlnm._FilterDatabase" localSheetId="0" hidden="1">'Sheet 1'!$C$5:$O$49</definedName>
    <definedName name="_xlnm.Print_Area" localSheetId="0">'Sheet 1'!$A$1:$O$53</definedName>
    <definedName name="_xlnm.Print_Area" localSheetId="1">Sheet2!$A$1:$O$53</definedName>
    <definedName name="_xlnm.Print_Titles" localSheetId="0">'Sheet 1'!$A:$B,'Sheet 1'!$1:$4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3" l="1"/>
  <c r="D26" i="3"/>
  <c r="D21" i="3"/>
  <c r="D16" i="3"/>
  <c r="D30" i="3"/>
  <c r="D25" i="3"/>
  <c r="D20" i="3"/>
  <c r="D15" i="3"/>
</calcChain>
</file>

<file path=xl/sharedStrings.xml><?xml version="1.0" encoding="utf-8"?>
<sst xmlns="http://schemas.openxmlformats.org/spreadsheetml/2006/main" count="350" uniqueCount="30">
  <si>
    <t>FO 1</t>
  </si>
  <si>
    <t>FO 5</t>
  </si>
  <si>
    <t>FO 7</t>
  </si>
  <si>
    <t>FO 30</t>
  </si>
  <si>
    <t>FO 32</t>
  </si>
  <si>
    <t>FO 33</t>
  </si>
  <si>
    <t>FO 126</t>
  </si>
  <si>
    <t>Cooperative</t>
  </si>
  <si>
    <t>Month</t>
  </si>
  <si>
    <t>Year</t>
  </si>
  <si>
    <t>Pounds</t>
  </si>
  <si>
    <t>Producers</t>
  </si>
  <si>
    <t>December</t>
  </si>
  <si>
    <t>R</t>
  </si>
  <si>
    <t>April</t>
  </si>
  <si>
    <t>Non-Cooperative</t>
  </si>
  <si>
    <t>Total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</si>
  <si>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R = Restricted Data</t>
    </r>
  </si>
  <si>
    <t>Prepared by USDA-AMS-Dairy Program</t>
  </si>
  <si>
    <t>Cooperative Share</t>
  </si>
  <si>
    <t>Non-Cooperative Share</t>
  </si>
  <si>
    <r>
      <t>FO 6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</si>
  <si>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FO 51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</si>
  <si>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FO 124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</si>
  <si>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FO 131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</si>
  <si>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>All Federal Orders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</si>
  <si>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Category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</si>
  <si>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The California Federal Milk Marketing Order (51) became effective on November 1, 2018. 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</si>
  <si>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All Federal Orders calculations do not include restricted data in totals or shares. </t>
    </r>
  </si>
  <si>
    <t>Cooperative and Nonmember Producer Count and Producer Milk Volume, December, 2015 - 2022, 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</si>
</sst>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3" fontId="0" fillId="0" borderId="2" xfId="0" applyNumberFormat="1" applyBorder="1"/>
    <xf numFmtId="3" fontId="3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0" fillId="0" borderId="9" xfId="0" applyNumberFormat="1" applyBorder="1"/>
    <xf numFmtId="3" fontId="0" fillId="0" borderId="7" xfId="0" applyNumberFormat="1" applyBorder="1" applyAlignment="1">
      <alignment horizontal="right"/>
    </xf>
    <xf numFmtId="3" fontId="0" fillId="0" borderId="4" xfId="0" applyNumberFormat="1" applyBorder="1"/>
    <xf numFmtId="3" fontId="3" fillId="0" borderId="4" xfId="0" applyNumberFormat="1" applyFon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5" xfId="0" applyNumberFormat="1" applyBorder="1"/>
    <xf numFmtId="9" fontId="0" fillId="0" borderId="2" xfId="0" applyNumberFormat="1" applyBorder="1"/>
    <xf numFmtId="9" fontId="0" fillId="0" borderId="7" xfId="0" applyNumberFormat="1" applyBorder="1"/>
    <xf numFmtId="9" fontId="0" fillId="0" borderId="9" xfId="0" applyNumberFormat="1" applyBorder="1"/>
    <xf numFmtId="9" fontId="0" fillId="0" borderId="8" xfId="0" applyNumberFormat="1" applyBorder="1"/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3" fontId="0" fillId="0" borderId="0" xfId="0" applyNumberFormat="1"/>
    <xf numFmtId="9" fontId="0" fillId="0" borderId="0" xfId="2" applyFont="1"/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10" xfId="0" applyFont="1" applyBorder="1" applyAlignment="1">
      <alignment horizontal="center"/>
    </xf>
    <xf numFmtId="0" fontId="3" fillId="0" borderId="12" xfId="0" quotePrefix="1" applyFont="1" applyBorder="1" applyAlignment="1">
      <alignment horizontal="center" vertical="center"/>
    </xf>
    <xf numFmtId="0" fontId="3" fillId="0" borderId="14" xfId="0" quotePrefix="1" applyFont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65AAA-F75E-41B6-8518-7AAF9541AA74}">
  <dimension ref="A1:O57"/>
  <sheetViews>
    <sheetView tabSelected="1" zoomScaleNormal="100" workbookViewId="0">
      <selection sqref="A1:O1"/>
    </sheetView>
  </sheetViews>
  <sheetFormatPr defaultRowHeight="14.4" x14ac:dyDescent="0.3"/>
  <cols>
    <col min="1" max="1" width="8.77734375" customWidth="1"/>
    <col min="2" max="2" width="10.77734375" customWidth="1"/>
    <col min="3" max="3" width="22.77734375" customWidth="1"/>
    <col min="4" max="4" width="15.77734375" customWidth="1"/>
    <col min="5" max="5" width="10.77734375" customWidth="1"/>
    <col min="6" max="6" width="15.77734375" customWidth="1"/>
    <col min="7" max="7" width="10.77734375" customWidth="1"/>
    <col min="8" max="8" width="15.77734375" customWidth="1"/>
    <col min="9" max="9" width="10.77734375" customWidth="1"/>
    <col min="10" max="10" width="15.77734375" customWidth="1"/>
    <col min="11" max="11" width="10.77734375" customWidth="1"/>
    <col min="12" max="12" width="15.77734375" customWidth="1"/>
    <col min="13" max="13" width="10.77734375" customWidth="1"/>
    <col min="14" max="14" width="15.77734375" customWidth="1"/>
    <col min="15" max="15" width="10.77734375" customWidth="1"/>
  </cols>
  <sheetData>
    <row r="1" spans="1:15" ht="18" x14ac:dyDescent="0.35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15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6.2" x14ac:dyDescent="0.3">
      <c r="A3" s="36" t="s">
        <v>9</v>
      </c>
      <c r="B3" s="24" t="s">
        <v>8</v>
      </c>
      <c r="C3" s="24" t="s">
        <v>26</v>
      </c>
      <c r="D3" s="24" t="s">
        <v>0</v>
      </c>
      <c r="E3" s="24"/>
      <c r="F3" s="24" t="s">
        <v>1</v>
      </c>
      <c r="G3" s="24"/>
      <c r="H3" s="24" t="s">
        <v>21</v>
      </c>
      <c r="I3" s="24"/>
      <c r="J3" s="24" t="s">
        <v>2</v>
      </c>
      <c r="K3" s="24"/>
      <c r="L3" s="24" t="s">
        <v>3</v>
      </c>
      <c r="M3" s="24"/>
      <c r="N3" s="24" t="s">
        <v>4</v>
      </c>
      <c r="O3" s="38"/>
    </row>
    <row r="4" spans="1:15" ht="15" thickBot="1" x14ac:dyDescent="0.35">
      <c r="A4" s="37"/>
      <c r="B4" s="35"/>
      <c r="C4" s="35"/>
      <c r="D4" s="17" t="s">
        <v>10</v>
      </c>
      <c r="E4" s="17" t="s">
        <v>11</v>
      </c>
      <c r="F4" s="17" t="s">
        <v>10</v>
      </c>
      <c r="G4" s="17" t="s">
        <v>11</v>
      </c>
      <c r="H4" s="17" t="s">
        <v>10</v>
      </c>
      <c r="I4" s="17" t="s">
        <v>11</v>
      </c>
      <c r="J4" s="17" t="s">
        <v>10</v>
      </c>
      <c r="K4" s="17" t="s">
        <v>11</v>
      </c>
      <c r="L4" s="17" t="s">
        <v>10</v>
      </c>
      <c r="M4" s="17" t="s">
        <v>11</v>
      </c>
      <c r="N4" s="17" t="s">
        <v>10</v>
      </c>
      <c r="O4" s="18" t="s">
        <v>11</v>
      </c>
    </row>
    <row r="5" spans="1:15" x14ac:dyDescent="0.3">
      <c r="A5" s="27">
        <v>2015</v>
      </c>
      <c r="B5" s="21" t="s">
        <v>12</v>
      </c>
      <c r="C5" s="15" t="s">
        <v>7</v>
      </c>
      <c r="D5" s="6">
        <v>1840876339</v>
      </c>
      <c r="E5" s="7">
        <v>9464</v>
      </c>
      <c r="F5" s="7">
        <v>384432082</v>
      </c>
      <c r="G5" s="7">
        <v>1854</v>
      </c>
      <c r="H5" s="8" t="s">
        <v>13</v>
      </c>
      <c r="I5" s="8" t="s">
        <v>13</v>
      </c>
      <c r="J5" s="6">
        <v>360852064</v>
      </c>
      <c r="K5" s="6">
        <v>1475</v>
      </c>
      <c r="L5" s="6">
        <v>3074267858</v>
      </c>
      <c r="M5" s="6">
        <v>11864</v>
      </c>
      <c r="N5" s="6">
        <v>1200218624</v>
      </c>
      <c r="O5" s="9">
        <v>2752</v>
      </c>
    </row>
    <row r="6" spans="1:15" x14ac:dyDescent="0.3">
      <c r="A6" s="28"/>
      <c r="B6" s="22"/>
      <c r="C6" s="14" t="s">
        <v>15</v>
      </c>
      <c r="D6" s="1">
        <v>351353204</v>
      </c>
      <c r="E6" s="2">
        <v>2226</v>
      </c>
      <c r="F6" s="1">
        <v>118896744</v>
      </c>
      <c r="G6" s="1">
        <v>434</v>
      </c>
      <c r="H6" s="3" t="s">
        <v>13</v>
      </c>
      <c r="I6" s="3" t="s">
        <v>13</v>
      </c>
      <c r="J6" s="1">
        <v>95978696</v>
      </c>
      <c r="K6" s="1">
        <v>310</v>
      </c>
      <c r="L6" s="1">
        <v>4707771</v>
      </c>
      <c r="M6" s="1">
        <v>44</v>
      </c>
      <c r="N6" s="1">
        <v>128864544</v>
      </c>
      <c r="O6" s="4">
        <v>103</v>
      </c>
    </row>
    <row r="7" spans="1:15" x14ac:dyDescent="0.3">
      <c r="A7" s="28"/>
      <c r="B7" s="22"/>
      <c r="C7" s="14" t="s">
        <v>16</v>
      </c>
      <c r="D7" s="1">
        <v>2192229543</v>
      </c>
      <c r="E7" s="1">
        <v>11690</v>
      </c>
      <c r="F7" s="1">
        <v>503328826</v>
      </c>
      <c r="G7" s="1">
        <v>2288</v>
      </c>
      <c r="H7" s="3" t="s">
        <v>13</v>
      </c>
      <c r="I7" s="3" t="s">
        <v>13</v>
      </c>
      <c r="J7" s="1">
        <v>456830760</v>
      </c>
      <c r="K7" s="1">
        <v>1785</v>
      </c>
      <c r="L7" s="1">
        <v>3078975629</v>
      </c>
      <c r="M7" s="1">
        <v>11908</v>
      </c>
      <c r="N7" s="1">
        <v>1329083168</v>
      </c>
      <c r="O7" s="4">
        <v>2855</v>
      </c>
    </row>
    <row r="8" spans="1:15" x14ac:dyDescent="0.3">
      <c r="A8" s="28"/>
      <c r="B8" s="22"/>
      <c r="C8" s="14" t="s">
        <v>19</v>
      </c>
      <c r="D8" s="10">
        <v>0.84</v>
      </c>
      <c r="E8" s="10">
        <v>0.81</v>
      </c>
      <c r="F8" s="10">
        <v>0.76</v>
      </c>
      <c r="G8" s="10">
        <v>0.81</v>
      </c>
      <c r="H8" s="3" t="s">
        <v>13</v>
      </c>
      <c r="I8" s="3" t="s">
        <v>13</v>
      </c>
      <c r="J8" s="10">
        <v>0.79</v>
      </c>
      <c r="K8" s="10">
        <v>0.83</v>
      </c>
      <c r="L8" s="10">
        <v>1</v>
      </c>
      <c r="M8" s="10">
        <v>1</v>
      </c>
      <c r="N8" s="10">
        <v>0.9</v>
      </c>
      <c r="O8" s="12">
        <v>0.96</v>
      </c>
    </row>
    <row r="9" spans="1:15" ht="15" thickBot="1" x14ac:dyDescent="0.35">
      <c r="A9" s="29"/>
      <c r="B9" s="23"/>
      <c r="C9" s="16" t="s">
        <v>20</v>
      </c>
      <c r="D9" s="11">
        <v>0.16</v>
      </c>
      <c r="E9" s="11">
        <v>0.19</v>
      </c>
      <c r="F9" s="11">
        <v>0.24</v>
      </c>
      <c r="G9" s="11">
        <v>0.19</v>
      </c>
      <c r="H9" s="5" t="s">
        <v>13</v>
      </c>
      <c r="I9" s="5" t="s">
        <v>13</v>
      </c>
      <c r="J9" s="11">
        <v>0.21</v>
      </c>
      <c r="K9" s="11">
        <v>0.17</v>
      </c>
      <c r="L9" s="11">
        <v>0</v>
      </c>
      <c r="M9" s="11">
        <v>0</v>
      </c>
      <c r="N9" s="11">
        <v>0.1</v>
      </c>
      <c r="O9" s="13">
        <v>0.04</v>
      </c>
    </row>
    <row r="10" spans="1:15" x14ac:dyDescent="0.3">
      <c r="A10" s="27">
        <v>2016</v>
      </c>
      <c r="B10" s="21" t="s">
        <v>12</v>
      </c>
      <c r="C10" s="15" t="s">
        <v>7</v>
      </c>
      <c r="D10" s="6">
        <v>1926667536</v>
      </c>
      <c r="E10" s="7">
        <v>9071</v>
      </c>
      <c r="F10" s="7">
        <v>367478875</v>
      </c>
      <c r="G10" s="7">
        <v>1652</v>
      </c>
      <c r="H10" s="8" t="s">
        <v>13</v>
      </c>
      <c r="I10" s="8" t="s">
        <v>13</v>
      </c>
      <c r="J10" s="6">
        <v>371617760</v>
      </c>
      <c r="K10" s="6">
        <v>1506</v>
      </c>
      <c r="L10" s="6">
        <v>2106337300</v>
      </c>
      <c r="M10" s="6">
        <v>9627</v>
      </c>
      <c r="N10" s="6">
        <v>963479936</v>
      </c>
      <c r="O10" s="9">
        <v>2610</v>
      </c>
    </row>
    <row r="11" spans="1:15" x14ac:dyDescent="0.3">
      <c r="A11" s="28"/>
      <c r="B11" s="22"/>
      <c r="C11" s="14" t="s">
        <v>15</v>
      </c>
      <c r="D11" s="1">
        <v>340857271</v>
      </c>
      <c r="E11" s="2">
        <v>2235</v>
      </c>
      <c r="F11" s="1">
        <v>116779471</v>
      </c>
      <c r="G11" s="1">
        <v>427</v>
      </c>
      <c r="H11" s="3" t="s">
        <v>13</v>
      </c>
      <c r="I11" s="3" t="s">
        <v>13</v>
      </c>
      <c r="J11" s="1">
        <v>95843304</v>
      </c>
      <c r="K11" s="1">
        <v>292</v>
      </c>
      <c r="L11" s="1">
        <v>2820961</v>
      </c>
      <c r="M11" s="1">
        <v>37</v>
      </c>
      <c r="N11" s="1">
        <v>88360168</v>
      </c>
      <c r="O11" s="4">
        <v>92</v>
      </c>
    </row>
    <row r="12" spans="1:15" x14ac:dyDescent="0.3">
      <c r="A12" s="28"/>
      <c r="B12" s="22"/>
      <c r="C12" s="14" t="s">
        <v>16</v>
      </c>
      <c r="D12" s="1">
        <v>2267524807</v>
      </c>
      <c r="E12" s="1">
        <v>11306</v>
      </c>
      <c r="F12" s="1">
        <v>484258346</v>
      </c>
      <c r="G12" s="1">
        <v>2079</v>
      </c>
      <c r="H12" s="3" t="s">
        <v>13</v>
      </c>
      <c r="I12" s="3" t="s">
        <v>13</v>
      </c>
      <c r="J12" s="1">
        <v>467461064</v>
      </c>
      <c r="K12" s="1">
        <v>1798</v>
      </c>
      <c r="L12" s="1">
        <v>2109158261</v>
      </c>
      <c r="M12" s="1">
        <v>9664</v>
      </c>
      <c r="N12" s="1">
        <v>1051840104</v>
      </c>
      <c r="O12" s="4">
        <v>2702</v>
      </c>
    </row>
    <row r="13" spans="1:15" x14ac:dyDescent="0.3">
      <c r="A13" s="28"/>
      <c r="B13" s="22"/>
      <c r="C13" s="14" t="s">
        <v>19</v>
      </c>
      <c r="D13" s="10">
        <v>0.85</v>
      </c>
      <c r="E13" s="10">
        <v>0.8</v>
      </c>
      <c r="F13" s="10">
        <v>0.76</v>
      </c>
      <c r="G13" s="10">
        <v>0.79</v>
      </c>
      <c r="H13" s="3" t="s">
        <v>13</v>
      </c>
      <c r="I13" s="3" t="s">
        <v>13</v>
      </c>
      <c r="J13" s="10">
        <v>0.79</v>
      </c>
      <c r="K13" s="10">
        <v>0.84</v>
      </c>
      <c r="L13" s="10">
        <v>1</v>
      </c>
      <c r="M13" s="10">
        <v>1</v>
      </c>
      <c r="N13" s="10">
        <v>0.92</v>
      </c>
      <c r="O13" s="12">
        <v>0.97</v>
      </c>
    </row>
    <row r="14" spans="1:15" ht="15" thickBot="1" x14ac:dyDescent="0.35">
      <c r="A14" s="29"/>
      <c r="B14" s="23"/>
      <c r="C14" s="16" t="s">
        <v>20</v>
      </c>
      <c r="D14" s="11">
        <v>0.15</v>
      </c>
      <c r="E14" s="11">
        <v>0.2</v>
      </c>
      <c r="F14" s="11">
        <v>0.24</v>
      </c>
      <c r="G14" s="11">
        <v>0.21</v>
      </c>
      <c r="H14" s="5" t="s">
        <v>13</v>
      </c>
      <c r="I14" s="5" t="s">
        <v>13</v>
      </c>
      <c r="J14" s="11">
        <v>0.21</v>
      </c>
      <c r="K14" s="11">
        <v>0.16</v>
      </c>
      <c r="L14" s="11">
        <v>0</v>
      </c>
      <c r="M14" s="11">
        <v>0</v>
      </c>
      <c r="N14" s="11">
        <v>0.08</v>
      </c>
      <c r="O14" s="13">
        <v>0.03</v>
      </c>
    </row>
    <row r="15" spans="1:15" x14ac:dyDescent="0.3">
      <c r="A15" s="27">
        <v>2017</v>
      </c>
      <c r="B15" s="21" t="s">
        <v>12</v>
      </c>
      <c r="C15" s="15" t="s">
        <v>7</v>
      </c>
      <c r="D15" s="6">
        <f>8941109+1994855943</f>
        <v>2003797052</v>
      </c>
      <c r="E15" s="7">
        <v>9716</v>
      </c>
      <c r="F15" s="7">
        <v>399992678</v>
      </c>
      <c r="G15" s="7">
        <v>1491</v>
      </c>
      <c r="H15" s="8" t="s">
        <v>13</v>
      </c>
      <c r="I15" s="8" t="s">
        <v>13</v>
      </c>
      <c r="J15" s="6">
        <v>353272992</v>
      </c>
      <c r="K15" s="6">
        <v>1384</v>
      </c>
      <c r="L15" s="6">
        <v>2578855182</v>
      </c>
      <c r="M15" s="6">
        <v>9361</v>
      </c>
      <c r="N15" s="6">
        <v>1094011392</v>
      </c>
      <c r="O15" s="9">
        <v>2364</v>
      </c>
    </row>
    <row r="16" spans="1:15" x14ac:dyDescent="0.3">
      <c r="A16" s="28"/>
      <c r="B16" s="22"/>
      <c r="C16" s="14" t="s">
        <v>15</v>
      </c>
      <c r="D16" s="1">
        <f>253383118+2713235+325497</f>
        <v>256421850</v>
      </c>
      <c r="E16" s="2">
        <v>1432</v>
      </c>
      <c r="F16" s="1">
        <v>120669345</v>
      </c>
      <c r="G16" s="1">
        <v>367</v>
      </c>
      <c r="H16" s="3" t="s">
        <v>13</v>
      </c>
      <c r="I16" s="3" t="s">
        <v>13</v>
      </c>
      <c r="J16" s="1">
        <v>99443280</v>
      </c>
      <c r="K16" s="1">
        <v>288</v>
      </c>
      <c r="L16" s="1">
        <v>3527644</v>
      </c>
      <c r="M16" s="1">
        <v>76</v>
      </c>
      <c r="N16" s="1">
        <v>123015432</v>
      </c>
      <c r="O16" s="4">
        <v>103</v>
      </c>
    </row>
    <row r="17" spans="1:15" x14ac:dyDescent="0.3">
      <c r="A17" s="28"/>
      <c r="B17" s="22"/>
      <c r="C17" s="14" t="s">
        <v>16</v>
      </c>
      <c r="D17" s="1">
        <v>2260218902</v>
      </c>
      <c r="E17" s="1">
        <v>11148</v>
      </c>
      <c r="F17" s="1">
        <v>520662023</v>
      </c>
      <c r="G17" s="1">
        <v>1858</v>
      </c>
      <c r="H17" s="3" t="s">
        <v>13</v>
      </c>
      <c r="I17" s="3" t="s">
        <v>13</v>
      </c>
      <c r="J17" s="1">
        <v>452716272</v>
      </c>
      <c r="K17" s="1">
        <v>1672</v>
      </c>
      <c r="L17" s="1">
        <v>2582382826</v>
      </c>
      <c r="M17" s="1">
        <v>9437</v>
      </c>
      <c r="N17" s="1">
        <v>1217026824</v>
      </c>
      <c r="O17" s="4">
        <v>2467</v>
      </c>
    </row>
    <row r="18" spans="1:15" x14ac:dyDescent="0.3">
      <c r="A18" s="28"/>
      <c r="B18" s="22"/>
      <c r="C18" s="14" t="s">
        <v>19</v>
      </c>
      <c r="D18" s="10">
        <v>0.89</v>
      </c>
      <c r="E18" s="10">
        <v>0.87</v>
      </c>
      <c r="F18" s="10">
        <v>0.77</v>
      </c>
      <c r="G18" s="10">
        <v>0.8</v>
      </c>
      <c r="H18" s="3" t="s">
        <v>13</v>
      </c>
      <c r="I18" s="3" t="s">
        <v>13</v>
      </c>
      <c r="J18" s="10">
        <v>0.78</v>
      </c>
      <c r="K18" s="10">
        <v>0.83</v>
      </c>
      <c r="L18" s="10">
        <v>1</v>
      </c>
      <c r="M18" s="10">
        <v>0.99</v>
      </c>
      <c r="N18" s="10">
        <v>0.9</v>
      </c>
      <c r="O18" s="12">
        <v>0.96</v>
      </c>
    </row>
    <row r="19" spans="1:15" ht="15" thickBot="1" x14ac:dyDescent="0.35">
      <c r="A19" s="29"/>
      <c r="B19" s="23"/>
      <c r="C19" s="16" t="s">
        <v>20</v>
      </c>
      <c r="D19" s="11">
        <v>0.11</v>
      </c>
      <c r="E19" s="11">
        <v>0.13</v>
      </c>
      <c r="F19" s="11">
        <v>0.23</v>
      </c>
      <c r="G19" s="11">
        <v>0.2</v>
      </c>
      <c r="H19" s="5" t="s">
        <v>13</v>
      </c>
      <c r="I19" s="5" t="s">
        <v>13</v>
      </c>
      <c r="J19" s="11">
        <v>0.22</v>
      </c>
      <c r="K19" s="11">
        <v>0.17</v>
      </c>
      <c r="L19" s="11">
        <v>0</v>
      </c>
      <c r="M19" s="11">
        <v>0.01</v>
      </c>
      <c r="N19" s="11">
        <v>0.1</v>
      </c>
      <c r="O19" s="13">
        <v>0.04</v>
      </c>
    </row>
    <row r="20" spans="1:15" x14ac:dyDescent="0.3">
      <c r="A20" s="27">
        <v>2018</v>
      </c>
      <c r="B20" s="21" t="s">
        <v>12</v>
      </c>
      <c r="C20" s="15" t="s">
        <v>7</v>
      </c>
      <c r="D20" s="6">
        <f>6930304+1965549697</f>
        <v>1972480001</v>
      </c>
      <c r="E20" s="7">
        <v>9062</v>
      </c>
      <c r="F20" s="7">
        <v>449127253</v>
      </c>
      <c r="G20" s="7">
        <v>1547</v>
      </c>
      <c r="H20" s="8" t="s">
        <v>13</v>
      </c>
      <c r="I20" s="8" t="s">
        <v>13</v>
      </c>
      <c r="J20" s="6">
        <v>332118043</v>
      </c>
      <c r="K20" s="6">
        <v>1384</v>
      </c>
      <c r="L20" s="6">
        <v>2941168263</v>
      </c>
      <c r="M20" s="6">
        <v>8181</v>
      </c>
      <c r="N20" s="6">
        <v>1163018624</v>
      </c>
      <c r="O20" s="9">
        <v>2314</v>
      </c>
    </row>
    <row r="21" spans="1:15" x14ac:dyDescent="0.3">
      <c r="A21" s="28"/>
      <c r="B21" s="22"/>
      <c r="C21" s="14" t="s">
        <v>15</v>
      </c>
      <c r="D21" s="1">
        <f>236336279+9806043+323236</f>
        <v>246465558</v>
      </c>
      <c r="E21" s="2">
        <v>1297</v>
      </c>
      <c r="F21" s="1">
        <v>48942439</v>
      </c>
      <c r="G21" s="1">
        <v>145</v>
      </c>
      <c r="H21" s="3" t="s">
        <v>13</v>
      </c>
      <c r="I21" s="3" t="s">
        <v>13</v>
      </c>
      <c r="J21" s="1">
        <v>92054626</v>
      </c>
      <c r="K21" s="1">
        <v>288</v>
      </c>
      <c r="L21" s="1">
        <v>5406900</v>
      </c>
      <c r="M21" s="1">
        <v>78</v>
      </c>
      <c r="N21" s="1">
        <v>231003104</v>
      </c>
      <c r="O21" s="4">
        <v>90</v>
      </c>
    </row>
    <row r="22" spans="1:15" x14ac:dyDescent="0.3">
      <c r="A22" s="28"/>
      <c r="B22" s="22"/>
      <c r="C22" s="14" t="s">
        <v>16</v>
      </c>
      <c r="D22" s="1">
        <v>2218945559</v>
      </c>
      <c r="E22" s="1">
        <v>10359</v>
      </c>
      <c r="F22" s="1">
        <v>498069692</v>
      </c>
      <c r="G22" s="1">
        <v>1692</v>
      </c>
      <c r="H22" s="3" t="s">
        <v>13</v>
      </c>
      <c r="I22" s="3" t="s">
        <v>13</v>
      </c>
      <c r="J22" s="1">
        <v>424172669</v>
      </c>
      <c r="K22" s="1">
        <v>1672</v>
      </c>
      <c r="L22" s="1">
        <v>2946575163</v>
      </c>
      <c r="M22" s="1">
        <v>8259</v>
      </c>
      <c r="N22" s="1">
        <v>1394021728</v>
      </c>
      <c r="O22" s="4">
        <v>2404</v>
      </c>
    </row>
    <row r="23" spans="1:15" x14ac:dyDescent="0.3">
      <c r="A23" s="28"/>
      <c r="B23" s="22"/>
      <c r="C23" s="14" t="s">
        <v>19</v>
      </c>
      <c r="D23" s="10">
        <v>0.89</v>
      </c>
      <c r="E23" s="10">
        <v>0.87</v>
      </c>
      <c r="F23" s="10">
        <v>0.9</v>
      </c>
      <c r="G23" s="10">
        <v>0.91</v>
      </c>
      <c r="H23" s="3" t="s">
        <v>13</v>
      </c>
      <c r="I23" s="3" t="s">
        <v>13</v>
      </c>
      <c r="J23" s="10">
        <v>0.78</v>
      </c>
      <c r="K23" s="10">
        <v>0.83</v>
      </c>
      <c r="L23" s="10">
        <v>1</v>
      </c>
      <c r="M23" s="10">
        <v>0.99</v>
      </c>
      <c r="N23" s="10">
        <v>0.83</v>
      </c>
      <c r="O23" s="12">
        <v>0.96</v>
      </c>
    </row>
    <row r="24" spans="1:15" ht="15" thickBot="1" x14ac:dyDescent="0.35">
      <c r="A24" s="29"/>
      <c r="B24" s="23"/>
      <c r="C24" s="16" t="s">
        <v>20</v>
      </c>
      <c r="D24" s="11">
        <v>0.11</v>
      </c>
      <c r="E24" s="11">
        <v>0.13</v>
      </c>
      <c r="F24" s="11">
        <v>0.1</v>
      </c>
      <c r="G24" s="11">
        <v>0.09</v>
      </c>
      <c r="H24" s="5" t="s">
        <v>13</v>
      </c>
      <c r="I24" s="5" t="s">
        <v>13</v>
      </c>
      <c r="J24" s="11">
        <v>0.22</v>
      </c>
      <c r="K24" s="11">
        <v>0.17</v>
      </c>
      <c r="L24" s="11">
        <v>0</v>
      </c>
      <c r="M24" s="11">
        <v>0.01</v>
      </c>
      <c r="N24" s="11">
        <v>0.17</v>
      </c>
      <c r="O24" s="13">
        <v>0.04</v>
      </c>
    </row>
    <row r="25" spans="1:15" x14ac:dyDescent="0.3">
      <c r="A25" s="27">
        <v>2019</v>
      </c>
      <c r="B25" s="21" t="s">
        <v>12</v>
      </c>
      <c r="C25" s="15" t="s">
        <v>7</v>
      </c>
      <c r="D25" s="6">
        <f>10796600+1998591144</f>
        <v>2009387744</v>
      </c>
      <c r="E25" s="7">
        <v>8310</v>
      </c>
      <c r="F25" s="7">
        <v>400823568</v>
      </c>
      <c r="G25" s="7">
        <v>1394</v>
      </c>
      <c r="H25" s="8" t="s">
        <v>13</v>
      </c>
      <c r="I25" s="8" t="s">
        <v>13</v>
      </c>
      <c r="J25" s="6">
        <v>322121293</v>
      </c>
      <c r="K25" s="6">
        <v>1228</v>
      </c>
      <c r="L25" s="6">
        <v>1792883638</v>
      </c>
      <c r="M25" s="6">
        <v>6283</v>
      </c>
      <c r="N25" s="6">
        <v>933293830</v>
      </c>
      <c r="O25" s="9">
        <v>2189</v>
      </c>
    </row>
    <row r="26" spans="1:15" x14ac:dyDescent="0.3">
      <c r="A26" s="28"/>
      <c r="B26" s="22"/>
      <c r="C26" s="14" t="s">
        <v>15</v>
      </c>
      <c r="D26" s="1">
        <f>235276910+1162576+4353429</f>
        <v>240792915</v>
      </c>
      <c r="E26" s="2">
        <v>1171</v>
      </c>
      <c r="F26" s="1">
        <v>58548409</v>
      </c>
      <c r="G26" s="1">
        <v>137</v>
      </c>
      <c r="H26" s="3" t="s">
        <v>13</v>
      </c>
      <c r="I26" s="3" t="s">
        <v>13</v>
      </c>
      <c r="J26" s="1">
        <v>64434539</v>
      </c>
      <c r="K26" s="1">
        <v>231</v>
      </c>
      <c r="L26" s="1">
        <v>5250908</v>
      </c>
      <c r="M26" s="1">
        <v>99</v>
      </c>
      <c r="N26" s="1">
        <v>112889143</v>
      </c>
      <c r="O26" s="4">
        <v>76</v>
      </c>
    </row>
    <row r="27" spans="1:15" x14ac:dyDescent="0.3">
      <c r="A27" s="28"/>
      <c r="B27" s="22"/>
      <c r="C27" s="14" t="s">
        <v>16</v>
      </c>
      <c r="D27" s="1">
        <v>2250180659</v>
      </c>
      <c r="E27" s="1">
        <v>9481</v>
      </c>
      <c r="F27" s="1">
        <v>459371977</v>
      </c>
      <c r="G27" s="1">
        <v>1531</v>
      </c>
      <c r="H27" s="3" t="s">
        <v>13</v>
      </c>
      <c r="I27" s="3" t="s">
        <v>13</v>
      </c>
      <c r="J27" s="1">
        <v>386555832</v>
      </c>
      <c r="K27" s="1">
        <v>1459</v>
      </c>
      <c r="L27" s="1">
        <v>1798134546</v>
      </c>
      <c r="M27" s="1">
        <v>6382</v>
      </c>
      <c r="N27" s="1">
        <v>1046182973</v>
      </c>
      <c r="O27" s="4">
        <v>2265</v>
      </c>
    </row>
    <row r="28" spans="1:15" x14ac:dyDescent="0.3">
      <c r="A28" s="28"/>
      <c r="B28" s="22"/>
      <c r="C28" s="14" t="s">
        <v>19</v>
      </c>
      <c r="D28" s="10">
        <v>0.89</v>
      </c>
      <c r="E28" s="10">
        <v>0.88</v>
      </c>
      <c r="F28" s="10">
        <v>0.87</v>
      </c>
      <c r="G28" s="10">
        <v>0.91</v>
      </c>
      <c r="H28" s="3" t="s">
        <v>13</v>
      </c>
      <c r="I28" s="3" t="s">
        <v>13</v>
      </c>
      <c r="J28" s="10">
        <v>0.83</v>
      </c>
      <c r="K28" s="10">
        <v>0.84</v>
      </c>
      <c r="L28" s="10">
        <v>1</v>
      </c>
      <c r="M28" s="10">
        <v>0.98</v>
      </c>
      <c r="N28" s="10">
        <v>0.89</v>
      </c>
      <c r="O28" s="12">
        <v>0.97</v>
      </c>
    </row>
    <row r="29" spans="1:15" ht="15" thickBot="1" x14ac:dyDescent="0.35">
      <c r="A29" s="29"/>
      <c r="B29" s="23"/>
      <c r="C29" s="16" t="s">
        <v>20</v>
      </c>
      <c r="D29" s="11">
        <v>0.11</v>
      </c>
      <c r="E29" s="11">
        <v>0.12</v>
      </c>
      <c r="F29" s="11">
        <v>0.13</v>
      </c>
      <c r="G29" s="11">
        <v>0.09</v>
      </c>
      <c r="H29" s="5" t="s">
        <v>13</v>
      </c>
      <c r="I29" s="5" t="s">
        <v>13</v>
      </c>
      <c r="J29" s="11">
        <v>0.17</v>
      </c>
      <c r="K29" s="11">
        <v>0.16</v>
      </c>
      <c r="L29" s="11">
        <v>0</v>
      </c>
      <c r="M29" s="11">
        <v>0.02</v>
      </c>
      <c r="N29" s="11">
        <v>0.11</v>
      </c>
      <c r="O29" s="13">
        <v>0.03</v>
      </c>
    </row>
    <row r="30" spans="1:15" x14ac:dyDescent="0.3">
      <c r="A30" s="27">
        <v>2020</v>
      </c>
      <c r="B30" s="21" t="s">
        <v>12</v>
      </c>
      <c r="C30" s="15" t="s">
        <v>7</v>
      </c>
      <c r="D30" s="6">
        <f>11712116+2040908147</f>
        <v>2052620263</v>
      </c>
      <c r="E30" s="7">
        <v>7827</v>
      </c>
      <c r="F30" s="7">
        <v>476119587</v>
      </c>
      <c r="G30" s="7">
        <v>1378</v>
      </c>
      <c r="H30" s="8" t="s">
        <v>13</v>
      </c>
      <c r="I30" s="8" t="s">
        <v>13</v>
      </c>
      <c r="J30" s="6">
        <v>366390908</v>
      </c>
      <c r="K30" s="6">
        <v>1203</v>
      </c>
      <c r="L30" s="6">
        <v>1708154813</v>
      </c>
      <c r="M30" s="6">
        <v>5034</v>
      </c>
      <c r="N30" s="6">
        <v>992545123</v>
      </c>
      <c r="O30" s="9">
        <v>1671</v>
      </c>
    </row>
    <row r="31" spans="1:15" x14ac:dyDescent="0.3">
      <c r="A31" s="28"/>
      <c r="B31" s="22"/>
      <c r="C31" s="14" t="s">
        <v>15</v>
      </c>
      <c r="D31" s="1">
        <f>223616930+5546162</f>
        <v>229163092</v>
      </c>
      <c r="E31" s="2">
        <v>1127</v>
      </c>
      <c r="F31" s="1">
        <v>33692545</v>
      </c>
      <c r="G31" s="1">
        <v>117</v>
      </c>
      <c r="H31" s="3" t="s">
        <v>13</v>
      </c>
      <c r="I31" s="3" t="s">
        <v>13</v>
      </c>
      <c r="J31" s="1">
        <v>43730664</v>
      </c>
      <c r="K31" s="1">
        <v>101</v>
      </c>
      <c r="L31" s="1">
        <v>7743936</v>
      </c>
      <c r="M31" s="1">
        <v>169</v>
      </c>
      <c r="N31" s="1">
        <v>93020627</v>
      </c>
      <c r="O31" s="4">
        <v>68</v>
      </c>
    </row>
    <row r="32" spans="1:15" ht="15" customHeight="1" x14ac:dyDescent="0.3">
      <c r="A32" s="28"/>
      <c r="B32" s="22"/>
      <c r="C32" s="14" t="s">
        <v>16</v>
      </c>
      <c r="D32" s="1">
        <v>2281783355</v>
      </c>
      <c r="E32" s="1">
        <v>8954</v>
      </c>
      <c r="F32" s="1">
        <v>509812132</v>
      </c>
      <c r="G32" s="1">
        <v>1495</v>
      </c>
      <c r="H32" s="3" t="s">
        <v>13</v>
      </c>
      <c r="I32" s="3" t="s">
        <v>13</v>
      </c>
      <c r="J32" s="1">
        <v>410121572</v>
      </c>
      <c r="K32" s="1">
        <v>1304</v>
      </c>
      <c r="L32" s="1">
        <v>1715898749</v>
      </c>
      <c r="M32" s="1">
        <v>5203</v>
      </c>
      <c r="N32" s="1">
        <v>1085565750</v>
      </c>
      <c r="O32" s="4">
        <v>1739</v>
      </c>
    </row>
    <row r="33" spans="1:15" x14ac:dyDescent="0.3">
      <c r="A33" s="28"/>
      <c r="B33" s="22"/>
      <c r="C33" s="14" t="s">
        <v>19</v>
      </c>
      <c r="D33" s="10">
        <v>0.9</v>
      </c>
      <c r="E33" s="10">
        <v>0.87</v>
      </c>
      <c r="F33" s="10">
        <v>0.93</v>
      </c>
      <c r="G33" s="10">
        <v>0.92</v>
      </c>
      <c r="H33" s="3" t="s">
        <v>13</v>
      </c>
      <c r="I33" s="3" t="s">
        <v>13</v>
      </c>
      <c r="J33" s="10">
        <v>0.89</v>
      </c>
      <c r="K33" s="10">
        <v>0.92</v>
      </c>
      <c r="L33" s="10">
        <v>1</v>
      </c>
      <c r="M33" s="10">
        <v>0.97</v>
      </c>
      <c r="N33" s="10">
        <v>0.91</v>
      </c>
      <c r="O33" s="12">
        <v>0.96</v>
      </c>
    </row>
    <row r="34" spans="1:15" ht="15" thickBot="1" x14ac:dyDescent="0.35">
      <c r="A34" s="29"/>
      <c r="B34" s="23"/>
      <c r="C34" s="16" t="s">
        <v>20</v>
      </c>
      <c r="D34" s="11">
        <v>0.1</v>
      </c>
      <c r="E34" s="11">
        <v>0.13</v>
      </c>
      <c r="F34" s="11">
        <v>7.0000000000000007E-2</v>
      </c>
      <c r="G34" s="11">
        <v>0.08</v>
      </c>
      <c r="H34" s="5" t="s">
        <v>13</v>
      </c>
      <c r="I34" s="5" t="s">
        <v>13</v>
      </c>
      <c r="J34" s="11">
        <v>0.11</v>
      </c>
      <c r="K34" s="11">
        <v>0.08</v>
      </c>
      <c r="L34" s="11">
        <v>0</v>
      </c>
      <c r="M34" s="11">
        <v>0.03</v>
      </c>
      <c r="N34" s="11">
        <v>0.09</v>
      </c>
      <c r="O34" s="13">
        <v>0.04</v>
      </c>
    </row>
    <row r="35" spans="1:15" x14ac:dyDescent="0.3">
      <c r="A35" s="27">
        <v>2021</v>
      </c>
      <c r="B35" s="21" t="s">
        <v>12</v>
      </c>
      <c r="C35" s="15" t="s">
        <v>7</v>
      </c>
      <c r="D35" s="6">
        <v>2017790917</v>
      </c>
      <c r="E35" s="7">
        <v>7655</v>
      </c>
      <c r="F35" s="7">
        <v>415884266</v>
      </c>
      <c r="G35" s="7">
        <v>1223</v>
      </c>
      <c r="H35" s="8" t="s">
        <v>13</v>
      </c>
      <c r="I35" s="8" t="s">
        <v>13</v>
      </c>
      <c r="J35" s="6">
        <v>344011562</v>
      </c>
      <c r="K35" s="6">
        <v>924</v>
      </c>
      <c r="L35" s="6">
        <v>2257589043</v>
      </c>
      <c r="M35" s="6">
        <v>5835</v>
      </c>
      <c r="N35" s="6">
        <v>1044452399</v>
      </c>
      <c r="O35" s="9">
        <v>1535</v>
      </c>
    </row>
    <row r="36" spans="1:15" x14ac:dyDescent="0.3">
      <c r="A36" s="28"/>
      <c r="B36" s="22"/>
      <c r="C36" s="14" t="s">
        <v>15</v>
      </c>
      <c r="D36" s="1">
        <v>235324307</v>
      </c>
      <c r="E36" s="2">
        <v>1094</v>
      </c>
      <c r="F36" s="1">
        <v>36176526</v>
      </c>
      <c r="G36" s="1">
        <v>131</v>
      </c>
      <c r="H36" s="3" t="s">
        <v>13</v>
      </c>
      <c r="I36" s="3" t="s">
        <v>13</v>
      </c>
      <c r="J36" s="1">
        <v>38315452</v>
      </c>
      <c r="K36" s="1">
        <v>89</v>
      </c>
      <c r="L36" s="1">
        <v>5374771</v>
      </c>
      <c r="M36" s="1">
        <v>100</v>
      </c>
      <c r="N36" s="1">
        <v>179150996</v>
      </c>
      <c r="O36" s="4">
        <v>77</v>
      </c>
    </row>
    <row r="37" spans="1:15" x14ac:dyDescent="0.3">
      <c r="A37" s="28"/>
      <c r="B37" s="22"/>
      <c r="C37" s="14" t="s">
        <v>16</v>
      </c>
      <c r="D37" s="1">
        <v>2253115224</v>
      </c>
      <c r="E37" s="1">
        <v>8749</v>
      </c>
      <c r="F37" s="1">
        <v>452060792</v>
      </c>
      <c r="G37" s="1">
        <v>1354</v>
      </c>
      <c r="H37" s="3" t="s">
        <v>13</v>
      </c>
      <c r="I37" s="3" t="s">
        <v>13</v>
      </c>
      <c r="J37" s="1">
        <v>382327014</v>
      </c>
      <c r="K37" s="1">
        <v>1013</v>
      </c>
      <c r="L37" s="1">
        <v>2262963814</v>
      </c>
      <c r="M37" s="1">
        <v>5935</v>
      </c>
      <c r="N37" s="1">
        <v>1223603395</v>
      </c>
      <c r="O37" s="4">
        <v>1612</v>
      </c>
    </row>
    <row r="38" spans="1:15" x14ac:dyDescent="0.3">
      <c r="A38" s="28"/>
      <c r="B38" s="22"/>
      <c r="C38" s="14" t="s">
        <v>19</v>
      </c>
      <c r="D38" s="10">
        <v>0.9</v>
      </c>
      <c r="E38" s="10">
        <v>0.87</v>
      </c>
      <c r="F38" s="10">
        <v>0.92</v>
      </c>
      <c r="G38" s="10">
        <v>0.9</v>
      </c>
      <c r="H38" s="3" t="s">
        <v>13</v>
      </c>
      <c r="I38" s="3" t="s">
        <v>13</v>
      </c>
      <c r="J38" s="10">
        <v>0.9</v>
      </c>
      <c r="K38" s="10">
        <v>0.91</v>
      </c>
      <c r="L38" s="10">
        <v>1</v>
      </c>
      <c r="M38" s="10">
        <v>0.98</v>
      </c>
      <c r="N38" s="10">
        <v>0.85</v>
      </c>
      <c r="O38" s="12">
        <v>0.95</v>
      </c>
    </row>
    <row r="39" spans="1:15" ht="15" thickBot="1" x14ac:dyDescent="0.35">
      <c r="A39" s="29"/>
      <c r="B39" s="23"/>
      <c r="C39" s="16" t="s">
        <v>20</v>
      </c>
      <c r="D39" s="11">
        <v>0.1</v>
      </c>
      <c r="E39" s="11">
        <v>0.13</v>
      </c>
      <c r="F39" s="11">
        <v>0.08</v>
      </c>
      <c r="G39" s="11">
        <v>0.1</v>
      </c>
      <c r="H39" s="5" t="s">
        <v>13</v>
      </c>
      <c r="I39" s="5" t="s">
        <v>13</v>
      </c>
      <c r="J39" s="11">
        <v>0.1</v>
      </c>
      <c r="K39" s="11">
        <v>0.09</v>
      </c>
      <c r="L39" s="11">
        <v>0</v>
      </c>
      <c r="M39" s="11">
        <v>0.02</v>
      </c>
      <c r="N39" s="11">
        <v>0.15</v>
      </c>
      <c r="O39" s="13">
        <v>0.05</v>
      </c>
    </row>
    <row r="40" spans="1:15" x14ac:dyDescent="0.3">
      <c r="A40" s="27">
        <v>2022</v>
      </c>
      <c r="B40" s="21" t="s">
        <v>12</v>
      </c>
      <c r="C40" s="15" t="s">
        <v>7</v>
      </c>
      <c r="D40" s="6">
        <v>2064182300</v>
      </c>
      <c r="E40" s="7">
        <v>7226</v>
      </c>
      <c r="F40" s="7">
        <v>435537075</v>
      </c>
      <c r="G40" s="7">
        <v>1421</v>
      </c>
      <c r="H40" s="8" t="s">
        <v>13</v>
      </c>
      <c r="I40" s="8" t="s">
        <v>13</v>
      </c>
      <c r="J40" s="6">
        <v>294322855</v>
      </c>
      <c r="K40" s="6">
        <v>829</v>
      </c>
      <c r="L40" s="6">
        <v>3168818997</v>
      </c>
      <c r="M40" s="6">
        <v>6594</v>
      </c>
      <c r="N40" s="6">
        <v>1118031382</v>
      </c>
      <c r="O40" s="9">
        <v>1384</v>
      </c>
    </row>
    <row r="41" spans="1:15" ht="15" customHeight="1" x14ac:dyDescent="0.3">
      <c r="A41" s="28"/>
      <c r="B41" s="22"/>
      <c r="C41" s="14" t="s">
        <v>15</v>
      </c>
      <c r="D41" s="1">
        <v>190525165</v>
      </c>
      <c r="E41" s="2">
        <v>858</v>
      </c>
      <c r="F41" s="1">
        <v>33654606</v>
      </c>
      <c r="G41" s="1">
        <v>125</v>
      </c>
      <c r="H41" s="3" t="s">
        <v>13</v>
      </c>
      <c r="I41" s="3" t="s">
        <v>13</v>
      </c>
      <c r="J41" s="1">
        <v>24916201</v>
      </c>
      <c r="K41" s="1">
        <v>20</v>
      </c>
      <c r="L41" s="1">
        <v>5806002</v>
      </c>
      <c r="M41" s="1">
        <v>69</v>
      </c>
      <c r="N41" s="1">
        <v>201291101</v>
      </c>
      <c r="O41" s="4">
        <v>71</v>
      </c>
    </row>
    <row r="42" spans="1:15" x14ac:dyDescent="0.3">
      <c r="A42" s="28"/>
      <c r="B42" s="22"/>
      <c r="C42" s="14" t="s">
        <v>16</v>
      </c>
      <c r="D42" s="1">
        <v>2254707465</v>
      </c>
      <c r="E42" s="1">
        <v>8084</v>
      </c>
      <c r="F42" s="1">
        <v>469191681</v>
      </c>
      <c r="G42" s="1">
        <v>1546</v>
      </c>
      <c r="H42" s="3" t="s">
        <v>13</v>
      </c>
      <c r="I42" s="3" t="s">
        <v>13</v>
      </c>
      <c r="J42" s="1">
        <v>319239056</v>
      </c>
      <c r="K42" s="1">
        <v>849</v>
      </c>
      <c r="L42" s="1">
        <v>3174624999</v>
      </c>
      <c r="M42" s="1">
        <v>6663</v>
      </c>
      <c r="N42" s="1">
        <v>1319322483</v>
      </c>
      <c r="O42" s="4">
        <v>1455</v>
      </c>
    </row>
    <row r="43" spans="1:15" x14ac:dyDescent="0.3">
      <c r="A43" s="28"/>
      <c r="B43" s="22"/>
      <c r="C43" s="14" t="s">
        <v>19</v>
      </c>
      <c r="D43" s="10">
        <v>0.92</v>
      </c>
      <c r="E43" s="10">
        <v>0.89</v>
      </c>
      <c r="F43" s="10">
        <v>0.93</v>
      </c>
      <c r="G43" s="10">
        <v>0.92</v>
      </c>
      <c r="H43" s="3" t="s">
        <v>13</v>
      </c>
      <c r="I43" s="3" t="s">
        <v>13</v>
      </c>
      <c r="J43" s="10">
        <v>0.92</v>
      </c>
      <c r="K43" s="10">
        <v>0.98</v>
      </c>
      <c r="L43" s="10">
        <v>1</v>
      </c>
      <c r="M43" s="10">
        <v>0.99</v>
      </c>
      <c r="N43" s="10">
        <v>0.85</v>
      </c>
      <c r="O43" s="12">
        <v>0.95</v>
      </c>
    </row>
    <row r="44" spans="1:15" ht="15" thickBot="1" x14ac:dyDescent="0.35">
      <c r="A44" s="29"/>
      <c r="B44" s="23"/>
      <c r="C44" s="16" t="s">
        <v>20</v>
      </c>
      <c r="D44" s="11">
        <v>0.08</v>
      </c>
      <c r="E44" s="11">
        <v>0.11</v>
      </c>
      <c r="F44" s="11">
        <v>7.0000000000000007E-2</v>
      </c>
      <c r="G44" s="11">
        <v>0.08</v>
      </c>
      <c r="H44" s="5" t="s">
        <v>13</v>
      </c>
      <c r="I44" s="5" t="s">
        <v>13</v>
      </c>
      <c r="J44" s="11">
        <v>0.08</v>
      </c>
      <c r="K44" s="11">
        <v>0.02</v>
      </c>
      <c r="L44" s="11">
        <v>0</v>
      </c>
      <c r="M44" s="11">
        <v>0.01</v>
      </c>
      <c r="N44" s="11">
        <v>0.15</v>
      </c>
      <c r="O44" s="13">
        <v>0.05</v>
      </c>
    </row>
    <row r="45" spans="1:15" x14ac:dyDescent="0.3">
      <c r="A45" s="30">
        <v>2023</v>
      </c>
      <c r="B45" s="21" t="s">
        <v>14</v>
      </c>
      <c r="C45" s="15" t="s">
        <v>7</v>
      </c>
      <c r="D45" s="6">
        <v>2106018902</v>
      </c>
      <c r="E45" s="8">
        <v>7041</v>
      </c>
      <c r="F45" s="7">
        <v>419433132</v>
      </c>
      <c r="G45" s="7">
        <v>1217</v>
      </c>
      <c r="H45" s="8" t="s">
        <v>13</v>
      </c>
      <c r="I45" s="8" t="s">
        <v>13</v>
      </c>
      <c r="J45" s="6">
        <v>295340123</v>
      </c>
      <c r="K45" s="6">
        <v>782</v>
      </c>
      <c r="L45" s="6">
        <v>2441631628</v>
      </c>
      <c r="M45" s="6">
        <v>5198</v>
      </c>
      <c r="N45" s="6">
        <v>1257752231</v>
      </c>
      <c r="O45" s="9">
        <v>1352</v>
      </c>
    </row>
    <row r="46" spans="1:15" x14ac:dyDescent="0.3">
      <c r="A46" s="31"/>
      <c r="B46" s="22"/>
      <c r="C46" s="14" t="s">
        <v>15</v>
      </c>
      <c r="D46" s="1">
        <v>191289810</v>
      </c>
      <c r="E46" s="3">
        <v>798</v>
      </c>
      <c r="F46" s="1">
        <v>33032433</v>
      </c>
      <c r="G46" s="1">
        <v>110</v>
      </c>
      <c r="H46" s="3" t="s">
        <v>13</v>
      </c>
      <c r="I46" s="3" t="s">
        <v>13</v>
      </c>
      <c r="J46" s="1">
        <v>26914787</v>
      </c>
      <c r="K46" s="1">
        <v>18</v>
      </c>
      <c r="L46" s="1">
        <v>7411231</v>
      </c>
      <c r="M46" s="1">
        <v>64</v>
      </c>
      <c r="N46" s="1">
        <v>213663820</v>
      </c>
      <c r="O46" s="4">
        <v>89</v>
      </c>
    </row>
    <row r="47" spans="1:15" x14ac:dyDescent="0.3">
      <c r="A47" s="31"/>
      <c r="B47" s="22"/>
      <c r="C47" s="14" t="s">
        <v>16</v>
      </c>
      <c r="D47" s="1">
        <v>2297308712</v>
      </c>
      <c r="E47" s="1">
        <v>7839</v>
      </c>
      <c r="F47" s="1">
        <v>452465565</v>
      </c>
      <c r="G47" s="1">
        <v>1327</v>
      </c>
      <c r="H47" s="3" t="s">
        <v>13</v>
      </c>
      <c r="I47" s="3" t="s">
        <v>13</v>
      </c>
      <c r="J47" s="1">
        <v>322254910</v>
      </c>
      <c r="K47" s="1">
        <v>800</v>
      </c>
      <c r="L47" s="1">
        <v>2449042859</v>
      </c>
      <c r="M47" s="1">
        <v>5262</v>
      </c>
      <c r="N47" s="1">
        <v>1471416051</v>
      </c>
      <c r="O47" s="4">
        <v>1441</v>
      </c>
    </row>
    <row r="48" spans="1:15" x14ac:dyDescent="0.3">
      <c r="A48" s="31"/>
      <c r="B48" s="22"/>
      <c r="C48" s="14" t="s">
        <v>19</v>
      </c>
      <c r="D48" s="10">
        <v>0.92</v>
      </c>
      <c r="E48" s="10">
        <v>0.9</v>
      </c>
      <c r="F48" s="10">
        <v>0.93</v>
      </c>
      <c r="G48" s="10">
        <v>0.92</v>
      </c>
      <c r="H48" s="3" t="s">
        <v>13</v>
      </c>
      <c r="I48" s="3" t="s">
        <v>13</v>
      </c>
      <c r="J48" s="10">
        <v>0.92</v>
      </c>
      <c r="K48" s="10">
        <v>0.98</v>
      </c>
      <c r="L48" s="10">
        <v>1</v>
      </c>
      <c r="M48" s="10">
        <v>0.99</v>
      </c>
      <c r="N48" s="10">
        <v>0.85</v>
      </c>
      <c r="O48" s="12">
        <v>0.94</v>
      </c>
    </row>
    <row r="49" spans="1:15" ht="15" thickBot="1" x14ac:dyDescent="0.35">
      <c r="A49" s="32"/>
      <c r="B49" s="23"/>
      <c r="C49" s="16" t="s">
        <v>20</v>
      </c>
      <c r="D49" s="11">
        <v>0.08</v>
      </c>
      <c r="E49" s="11">
        <v>0.1</v>
      </c>
      <c r="F49" s="11">
        <v>7.0000000000000007E-2</v>
      </c>
      <c r="G49" s="11">
        <v>0.08</v>
      </c>
      <c r="H49" s="5" t="s">
        <v>13</v>
      </c>
      <c r="I49" s="5" t="s">
        <v>13</v>
      </c>
      <c r="J49" s="11">
        <v>0.08</v>
      </c>
      <c r="K49" s="11">
        <v>0.02</v>
      </c>
      <c r="L49" s="11">
        <v>0</v>
      </c>
      <c r="M49" s="11">
        <v>0.01</v>
      </c>
      <c r="N49" s="11">
        <v>0.15</v>
      </c>
      <c r="O49" s="13">
        <v>0.06</v>
      </c>
    </row>
    <row r="50" spans="1:15" x14ac:dyDescent="0.3">
      <c r="A50" s="33" t="s">
        <v>18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</row>
    <row r="51" spans="1:15" ht="16.2" x14ac:dyDescent="0.3">
      <c r="A51" s="25" t="s">
        <v>17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ht="16.2" x14ac:dyDescent="0.3">
      <c r="A52" s="25" t="s">
        <v>27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ht="16.2" x14ac:dyDescent="0.3">
      <c r="A53" s="25" t="s">
        <v>28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5" spans="1:15" x14ac:dyDescent="0.3">
      <c r="L55" s="19"/>
      <c r="M55" s="19"/>
    </row>
    <row r="56" spans="1:15" x14ac:dyDescent="0.3">
      <c r="L56" s="20"/>
      <c r="M56" s="20"/>
    </row>
    <row r="57" spans="1:15" x14ac:dyDescent="0.3">
      <c r="L57" s="20"/>
      <c r="M57" s="20"/>
    </row>
  </sheetData>
  <sheetProtection algorithmName="SHA-512" hashValue="iPtL4o/Kzkix+UMnYtLqX/OqGaUSLhEzCybpGOdp9A9tUjoos+wCkphY+f2NS76AYpYuGpQsNeD91hqHqBQ9xA==" saltValue="v0Gx/NOH20Hria7F0POUiw==" spinCount="100000" sheet="1" objects="1" scenarios="1"/>
  <mergeCells count="33">
    <mergeCell ref="A1:O1"/>
    <mergeCell ref="A15:A19"/>
    <mergeCell ref="B15:B19"/>
    <mergeCell ref="A20:A24"/>
    <mergeCell ref="B20:B24"/>
    <mergeCell ref="C3:C4"/>
    <mergeCell ref="B3:B4"/>
    <mergeCell ref="A3:A4"/>
    <mergeCell ref="A5:A9"/>
    <mergeCell ref="B5:B9"/>
    <mergeCell ref="A10:A14"/>
    <mergeCell ref="B10:B14"/>
    <mergeCell ref="L3:M3"/>
    <mergeCell ref="N3:O3"/>
    <mergeCell ref="D3:E3"/>
    <mergeCell ref="F3:G3"/>
    <mergeCell ref="A2:O2"/>
    <mergeCell ref="A40:A44"/>
    <mergeCell ref="B40:B44"/>
    <mergeCell ref="A45:A49"/>
    <mergeCell ref="B45:B49"/>
    <mergeCell ref="A25:A29"/>
    <mergeCell ref="B25:B29"/>
    <mergeCell ref="A30:A34"/>
    <mergeCell ref="B30:B34"/>
    <mergeCell ref="A35:A39"/>
    <mergeCell ref="B35:B39"/>
    <mergeCell ref="H3:I3"/>
    <mergeCell ref="J3:K3"/>
    <mergeCell ref="A52:O52"/>
    <mergeCell ref="A53:O53"/>
    <mergeCell ref="A50:O50"/>
    <mergeCell ref="A51:O51"/>
  </mergeCells>
  <printOptions horizontalCentered="1"/>
  <pageMargins left="0.7" right="0.7" top="0.75" bottom="0.75" header="0.3" footer="0.3"/>
  <pageSetup scale="59" orientation="landscape" horizontalDpi="1200" verticalDpi="1200" r:id="rId1"/>
  <headerFooter>
    <oddHeader>&amp;RExhibit 41</oddHeader>
    <oddFooter>&amp;LPrepared by USDA-AMS-Dairy Program&amp;RPage &amp;P of &amp;[2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5C941-5198-4E5F-A646-7F52688E2BB8}">
  <dimension ref="A1:O53"/>
  <sheetViews>
    <sheetView zoomScaleNormal="100" workbookViewId="0">
      <selection sqref="A1:O1"/>
    </sheetView>
  </sheetViews>
  <sheetFormatPr defaultRowHeight="14.4" x14ac:dyDescent="0.3"/>
  <cols>
    <col min="2" max="2" width="9.88671875" bestFit="1" customWidth="1"/>
    <col min="3" max="3" width="21.5546875" bestFit="1" customWidth="1"/>
    <col min="4" max="4" width="12.33203125" customWidth="1"/>
    <col min="6" max="6" width="12.33203125" customWidth="1"/>
    <col min="8" max="8" width="12.33203125" customWidth="1"/>
    <col min="10" max="10" width="12.33203125" customWidth="1"/>
    <col min="14" max="14" width="13.44140625" bestFit="1" customWidth="1"/>
  </cols>
  <sheetData>
    <row r="1" spans="1:15" ht="18" x14ac:dyDescent="0.35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ht="15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6.2" x14ac:dyDescent="0.3">
      <c r="A3" s="36" t="s">
        <v>9</v>
      </c>
      <c r="B3" s="24" t="s">
        <v>8</v>
      </c>
      <c r="C3" s="24" t="s">
        <v>26</v>
      </c>
      <c r="D3" s="24" t="s">
        <v>5</v>
      </c>
      <c r="E3" s="24"/>
      <c r="F3" s="24" t="s">
        <v>22</v>
      </c>
      <c r="G3" s="24"/>
      <c r="H3" s="24" t="s">
        <v>23</v>
      </c>
      <c r="I3" s="24"/>
      <c r="J3" s="24" t="s">
        <v>6</v>
      </c>
      <c r="K3" s="24"/>
      <c r="L3" s="24" t="s">
        <v>24</v>
      </c>
      <c r="M3" s="24"/>
      <c r="N3" s="24" t="s">
        <v>25</v>
      </c>
      <c r="O3" s="38"/>
    </row>
    <row r="4" spans="1:15" ht="15" thickBot="1" x14ac:dyDescent="0.35">
      <c r="A4" s="37"/>
      <c r="B4" s="35"/>
      <c r="C4" s="35"/>
      <c r="D4" s="17" t="s">
        <v>10</v>
      </c>
      <c r="E4" s="17" t="s">
        <v>11</v>
      </c>
      <c r="F4" s="17" t="s">
        <v>10</v>
      </c>
      <c r="G4" s="17" t="s">
        <v>11</v>
      </c>
      <c r="H4" s="17" t="s">
        <v>10</v>
      </c>
      <c r="I4" s="17" t="s">
        <v>11</v>
      </c>
      <c r="J4" s="17" t="s">
        <v>10</v>
      </c>
      <c r="K4" s="17" t="s">
        <v>11</v>
      </c>
      <c r="L4" s="17" t="s">
        <v>10</v>
      </c>
      <c r="M4" s="17" t="s">
        <v>11</v>
      </c>
      <c r="N4" s="17" t="s">
        <v>10</v>
      </c>
      <c r="O4" s="18" t="s">
        <v>11</v>
      </c>
    </row>
    <row r="5" spans="1:15" x14ac:dyDescent="0.3">
      <c r="A5" s="27">
        <v>2015</v>
      </c>
      <c r="B5" s="21" t="s">
        <v>12</v>
      </c>
      <c r="C5" s="15" t="s">
        <v>7</v>
      </c>
      <c r="D5" s="6">
        <v>1285369125</v>
      </c>
      <c r="E5" s="6">
        <v>3719</v>
      </c>
      <c r="F5" s="8"/>
      <c r="G5" s="8"/>
      <c r="H5" s="6">
        <v>692425810</v>
      </c>
      <c r="I5" s="6">
        <v>554</v>
      </c>
      <c r="J5" s="6">
        <v>1044232719</v>
      </c>
      <c r="K5" s="6">
        <v>380</v>
      </c>
      <c r="L5" s="8" t="s">
        <v>13</v>
      </c>
      <c r="M5" s="8" t="s">
        <v>13</v>
      </c>
      <c r="N5" s="6">
        <v>9882674621</v>
      </c>
      <c r="O5" s="9">
        <v>32062</v>
      </c>
    </row>
    <row r="6" spans="1:15" x14ac:dyDescent="0.3">
      <c r="A6" s="28"/>
      <c r="B6" s="22"/>
      <c r="C6" s="14" t="s">
        <v>15</v>
      </c>
      <c r="D6" s="1">
        <v>289615036</v>
      </c>
      <c r="E6" s="1">
        <v>1778</v>
      </c>
      <c r="F6" s="1"/>
      <c r="G6" s="1"/>
      <c r="H6" s="1">
        <v>46163170</v>
      </c>
      <c r="I6" s="1">
        <v>16</v>
      </c>
      <c r="J6" s="1">
        <v>147716618</v>
      </c>
      <c r="K6" s="1">
        <v>58</v>
      </c>
      <c r="L6" s="3" t="s">
        <v>13</v>
      </c>
      <c r="M6" s="3" t="s">
        <v>13</v>
      </c>
      <c r="N6" s="1">
        <v>1183295783</v>
      </c>
      <c r="O6" s="4">
        <v>4969</v>
      </c>
    </row>
    <row r="7" spans="1:15" x14ac:dyDescent="0.3">
      <c r="A7" s="28"/>
      <c r="B7" s="22"/>
      <c r="C7" s="14" t="s">
        <v>16</v>
      </c>
      <c r="D7" s="1">
        <v>1574984161</v>
      </c>
      <c r="E7" s="1">
        <v>5497</v>
      </c>
      <c r="F7" s="1"/>
      <c r="G7" s="1"/>
      <c r="H7" s="1">
        <v>738588980</v>
      </c>
      <c r="I7" s="1">
        <v>570</v>
      </c>
      <c r="J7" s="1">
        <v>1191949337</v>
      </c>
      <c r="K7" s="1">
        <v>438</v>
      </c>
      <c r="L7" s="3" t="s">
        <v>13</v>
      </c>
      <c r="M7" s="3" t="s">
        <v>13</v>
      </c>
      <c r="N7" s="1">
        <v>11065970404</v>
      </c>
      <c r="O7" s="4">
        <v>37031</v>
      </c>
    </row>
    <row r="8" spans="1:15" x14ac:dyDescent="0.3">
      <c r="A8" s="28"/>
      <c r="B8" s="22"/>
      <c r="C8" s="14" t="s">
        <v>19</v>
      </c>
      <c r="D8" s="10">
        <v>0.82</v>
      </c>
      <c r="E8" s="10">
        <v>0.68</v>
      </c>
      <c r="F8" s="10"/>
      <c r="G8" s="10"/>
      <c r="H8" s="10">
        <v>0.94</v>
      </c>
      <c r="I8" s="10">
        <v>0.97</v>
      </c>
      <c r="J8" s="10">
        <v>0.88</v>
      </c>
      <c r="K8" s="10">
        <v>0.87</v>
      </c>
      <c r="L8" s="3" t="s">
        <v>13</v>
      </c>
      <c r="M8" s="3" t="s">
        <v>13</v>
      </c>
      <c r="N8" s="10">
        <v>0.89</v>
      </c>
      <c r="O8" s="12">
        <v>0.87</v>
      </c>
    </row>
    <row r="9" spans="1:15" ht="15" thickBot="1" x14ac:dyDescent="0.35">
      <c r="A9" s="29"/>
      <c r="B9" s="23"/>
      <c r="C9" s="16" t="s">
        <v>20</v>
      </c>
      <c r="D9" s="11">
        <v>0.18</v>
      </c>
      <c r="E9" s="11">
        <v>0.32</v>
      </c>
      <c r="F9" s="11"/>
      <c r="G9" s="11"/>
      <c r="H9" s="11">
        <v>0.06</v>
      </c>
      <c r="I9" s="11">
        <v>0.03</v>
      </c>
      <c r="J9" s="11">
        <v>0.12</v>
      </c>
      <c r="K9" s="11">
        <v>0.13</v>
      </c>
      <c r="L9" s="5" t="s">
        <v>13</v>
      </c>
      <c r="M9" s="5" t="s">
        <v>13</v>
      </c>
      <c r="N9" s="11">
        <v>0.11</v>
      </c>
      <c r="O9" s="13">
        <v>0.13</v>
      </c>
    </row>
    <row r="10" spans="1:15" x14ac:dyDescent="0.3">
      <c r="A10" s="27">
        <v>2016</v>
      </c>
      <c r="B10" s="21" t="s">
        <v>12</v>
      </c>
      <c r="C10" s="15" t="s">
        <v>7</v>
      </c>
      <c r="D10" s="6">
        <v>1258900038</v>
      </c>
      <c r="E10" s="6">
        <v>3500</v>
      </c>
      <c r="F10" s="8"/>
      <c r="G10" s="8"/>
      <c r="H10" s="6">
        <v>550260227</v>
      </c>
      <c r="I10" s="6">
        <v>431</v>
      </c>
      <c r="J10" s="6">
        <v>541988957</v>
      </c>
      <c r="K10" s="6">
        <v>350</v>
      </c>
      <c r="L10" s="8" t="s">
        <v>13</v>
      </c>
      <c r="M10" s="8" t="s">
        <v>13</v>
      </c>
      <c r="N10" s="6">
        <v>8086730629</v>
      </c>
      <c r="O10" s="9">
        <v>28747</v>
      </c>
    </row>
    <row r="11" spans="1:15" x14ac:dyDescent="0.3">
      <c r="A11" s="28"/>
      <c r="B11" s="22"/>
      <c r="C11" s="14" t="s">
        <v>15</v>
      </c>
      <c r="D11" s="1">
        <v>281208216</v>
      </c>
      <c r="E11" s="1">
        <v>1650</v>
      </c>
      <c r="F11" s="1"/>
      <c r="G11" s="1"/>
      <c r="H11" s="1">
        <v>29433036</v>
      </c>
      <c r="I11" s="1">
        <v>15</v>
      </c>
      <c r="J11" s="1">
        <v>64528713</v>
      </c>
      <c r="K11" s="1">
        <v>32</v>
      </c>
      <c r="L11" s="3" t="s">
        <v>13</v>
      </c>
      <c r="M11" s="3" t="s">
        <v>13</v>
      </c>
      <c r="N11" s="1">
        <v>1019831140</v>
      </c>
      <c r="O11" s="4">
        <v>4780</v>
      </c>
    </row>
    <row r="12" spans="1:15" x14ac:dyDescent="0.3">
      <c r="A12" s="28"/>
      <c r="B12" s="22"/>
      <c r="C12" s="14" t="s">
        <v>16</v>
      </c>
      <c r="D12" s="1">
        <v>1540108254</v>
      </c>
      <c r="E12" s="1">
        <v>5150</v>
      </c>
      <c r="F12" s="1"/>
      <c r="G12" s="1"/>
      <c r="H12" s="1">
        <v>579693263</v>
      </c>
      <c r="I12" s="1">
        <v>446</v>
      </c>
      <c r="J12" s="1">
        <v>606517670</v>
      </c>
      <c r="K12" s="1">
        <v>382</v>
      </c>
      <c r="L12" s="3" t="s">
        <v>13</v>
      </c>
      <c r="M12" s="3" t="s">
        <v>13</v>
      </c>
      <c r="N12" s="1">
        <v>9106561769</v>
      </c>
      <c r="O12" s="4">
        <v>33527</v>
      </c>
    </row>
    <row r="13" spans="1:15" x14ac:dyDescent="0.3">
      <c r="A13" s="28"/>
      <c r="B13" s="22"/>
      <c r="C13" s="14" t="s">
        <v>19</v>
      </c>
      <c r="D13" s="10">
        <v>0.82</v>
      </c>
      <c r="E13" s="10">
        <v>0.68</v>
      </c>
      <c r="F13" s="10"/>
      <c r="G13" s="10"/>
      <c r="H13" s="10">
        <v>0.95</v>
      </c>
      <c r="I13" s="10">
        <v>0.97</v>
      </c>
      <c r="J13" s="10">
        <v>0.89</v>
      </c>
      <c r="K13" s="10">
        <v>0.92</v>
      </c>
      <c r="L13" s="3" t="s">
        <v>13</v>
      </c>
      <c r="M13" s="3" t="s">
        <v>13</v>
      </c>
      <c r="N13" s="10">
        <v>0.89</v>
      </c>
      <c r="O13" s="12">
        <v>0.86</v>
      </c>
    </row>
    <row r="14" spans="1:15" ht="15" thickBot="1" x14ac:dyDescent="0.35">
      <c r="A14" s="29"/>
      <c r="B14" s="23"/>
      <c r="C14" s="16" t="s">
        <v>20</v>
      </c>
      <c r="D14" s="11">
        <v>0.18</v>
      </c>
      <c r="E14" s="11">
        <v>0.32</v>
      </c>
      <c r="F14" s="11"/>
      <c r="G14" s="11"/>
      <c r="H14" s="11">
        <v>0.05</v>
      </c>
      <c r="I14" s="11">
        <v>0.03</v>
      </c>
      <c r="J14" s="11">
        <v>0.11</v>
      </c>
      <c r="K14" s="11">
        <v>0.08</v>
      </c>
      <c r="L14" s="5" t="s">
        <v>13</v>
      </c>
      <c r="M14" s="5" t="s">
        <v>13</v>
      </c>
      <c r="N14" s="11">
        <v>0.11</v>
      </c>
      <c r="O14" s="13">
        <v>0.14000000000000001</v>
      </c>
    </row>
    <row r="15" spans="1:15" x14ac:dyDescent="0.3">
      <c r="A15" s="27">
        <v>2017</v>
      </c>
      <c r="B15" s="21" t="s">
        <v>12</v>
      </c>
      <c r="C15" s="15" t="s">
        <v>7</v>
      </c>
      <c r="D15" s="6">
        <v>1431965480</v>
      </c>
      <c r="E15" s="6">
        <v>3403</v>
      </c>
      <c r="F15" s="8"/>
      <c r="G15" s="8"/>
      <c r="H15" s="6">
        <v>581993466</v>
      </c>
      <c r="I15" s="6">
        <v>430</v>
      </c>
      <c r="J15" s="6">
        <v>1095267288</v>
      </c>
      <c r="K15" s="6">
        <v>456</v>
      </c>
      <c r="L15" s="8" t="s">
        <v>13</v>
      </c>
      <c r="M15" s="8" t="s">
        <v>13</v>
      </c>
      <c r="N15" s="6">
        <v>9539155530</v>
      </c>
      <c r="O15" s="9">
        <v>28605</v>
      </c>
    </row>
    <row r="16" spans="1:15" x14ac:dyDescent="0.3">
      <c r="A16" s="28"/>
      <c r="B16" s="22"/>
      <c r="C16" s="14" t="s">
        <v>15</v>
      </c>
      <c r="D16" s="1">
        <v>228946666</v>
      </c>
      <c r="E16" s="1">
        <v>1368</v>
      </c>
      <c r="F16" s="1"/>
      <c r="G16" s="1"/>
      <c r="H16" s="1">
        <v>28214851</v>
      </c>
      <c r="I16" s="1">
        <v>14</v>
      </c>
      <c r="J16" s="1">
        <v>216397607</v>
      </c>
      <c r="K16" s="1">
        <v>53</v>
      </c>
      <c r="L16" s="3" t="s">
        <v>13</v>
      </c>
      <c r="M16" s="3" t="s">
        <v>13</v>
      </c>
      <c r="N16" s="1">
        <v>1076636675</v>
      </c>
      <c r="O16" s="4">
        <v>3701</v>
      </c>
    </row>
    <row r="17" spans="1:15" x14ac:dyDescent="0.3">
      <c r="A17" s="28"/>
      <c r="B17" s="22"/>
      <c r="C17" s="14" t="s">
        <v>16</v>
      </c>
      <c r="D17" s="1">
        <v>1660912146</v>
      </c>
      <c r="E17" s="1">
        <v>4771</v>
      </c>
      <c r="F17" s="1"/>
      <c r="G17" s="1"/>
      <c r="H17" s="1">
        <v>610208317</v>
      </c>
      <c r="I17" s="1">
        <v>444</v>
      </c>
      <c r="J17" s="1">
        <v>1311664895</v>
      </c>
      <c r="K17" s="1">
        <v>509</v>
      </c>
      <c r="L17" s="3" t="s">
        <v>13</v>
      </c>
      <c r="M17" s="3" t="s">
        <v>13</v>
      </c>
      <c r="N17" s="1">
        <v>10615792205</v>
      </c>
      <c r="O17" s="4">
        <v>32306</v>
      </c>
    </row>
    <row r="18" spans="1:15" x14ac:dyDescent="0.3">
      <c r="A18" s="28"/>
      <c r="B18" s="22"/>
      <c r="C18" s="14" t="s">
        <v>19</v>
      </c>
      <c r="D18" s="10">
        <v>0.86</v>
      </c>
      <c r="E18" s="10">
        <v>0.71</v>
      </c>
      <c r="F18" s="10"/>
      <c r="G18" s="10"/>
      <c r="H18" s="10">
        <v>0.95</v>
      </c>
      <c r="I18" s="10">
        <v>0.97</v>
      </c>
      <c r="J18" s="10">
        <v>0.84</v>
      </c>
      <c r="K18" s="10">
        <v>0.9</v>
      </c>
      <c r="L18" s="3" t="s">
        <v>13</v>
      </c>
      <c r="M18" s="3" t="s">
        <v>13</v>
      </c>
      <c r="N18" s="10">
        <v>0.9</v>
      </c>
      <c r="O18" s="12">
        <v>0.89</v>
      </c>
    </row>
    <row r="19" spans="1:15" ht="15" thickBot="1" x14ac:dyDescent="0.35">
      <c r="A19" s="29"/>
      <c r="B19" s="23"/>
      <c r="C19" s="16" t="s">
        <v>20</v>
      </c>
      <c r="D19" s="11">
        <v>0.14000000000000001</v>
      </c>
      <c r="E19" s="11">
        <v>0.28999999999999998</v>
      </c>
      <c r="F19" s="11"/>
      <c r="G19" s="11"/>
      <c r="H19" s="11">
        <v>0.05</v>
      </c>
      <c r="I19" s="11">
        <v>0.03</v>
      </c>
      <c r="J19" s="11">
        <v>0.16</v>
      </c>
      <c r="K19" s="11">
        <v>0.1</v>
      </c>
      <c r="L19" s="5" t="s">
        <v>13</v>
      </c>
      <c r="M19" s="5" t="s">
        <v>13</v>
      </c>
      <c r="N19" s="11">
        <v>0.1</v>
      </c>
      <c r="O19" s="13">
        <v>0.11</v>
      </c>
    </row>
    <row r="20" spans="1:15" x14ac:dyDescent="0.3">
      <c r="A20" s="27">
        <v>2018</v>
      </c>
      <c r="B20" s="21" t="s">
        <v>12</v>
      </c>
      <c r="C20" s="15" t="s">
        <v>7</v>
      </c>
      <c r="D20" s="6">
        <v>1333600707</v>
      </c>
      <c r="E20" s="6">
        <v>3186</v>
      </c>
      <c r="F20" s="6">
        <v>1506683920</v>
      </c>
      <c r="G20" s="6">
        <v>788</v>
      </c>
      <c r="H20" s="6">
        <v>766937055</v>
      </c>
      <c r="I20" s="6">
        <v>515</v>
      </c>
      <c r="J20" s="6">
        <v>990049480</v>
      </c>
      <c r="K20" s="6">
        <v>398</v>
      </c>
      <c r="L20" s="8" t="s">
        <v>13</v>
      </c>
      <c r="M20" s="8" t="s">
        <v>13</v>
      </c>
      <c r="N20" s="6">
        <v>11455183346</v>
      </c>
      <c r="O20" s="9">
        <v>27375</v>
      </c>
    </row>
    <row r="21" spans="1:15" x14ac:dyDescent="0.3">
      <c r="A21" s="28"/>
      <c r="B21" s="22"/>
      <c r="C21" s="14" t="s">
        <v>15</v>
      </c>
      <c r="D21" s="1">
        <v>241193499</v>
      </c>
      <c r="E21" s="1">
        <v>1255</v>
      </c>
      <c r="F21" s="1">
        <v>530850566</v>
      </c>
      <c r="G21" s="1">
        <v>257</v>
      </c>
      <c r="H21" s="1">
        <v>39843538</v>
      </c>
      <c r="I21" s="1">
        <v>11</v>
      </c>
      <c r="J21" s="1">
        <v>232796091</v>
      </c>
      <c r="K21" s="1">
        <v>56</v>
      </c>
      <c r="L21" s="3" t="s">
        <v>13</v>
      </c>
      <c r="M21" s="3" t="s">
        <v>13</v>
      </c>
      <c r="N21" s="1">
        <v>1668556321</v>
      </c>
      <c r="O21" s="4">
        <v>3477</v>
      </c>
    </row>
    <row r="22" spans="1:15" x14ac:dyDescent="0.3">
      <c r="A22" s="28"/>
      <c r="B22" s="22"/>
      <c r="C22" s="14" t="s">
        <v>16</v>
      </c>
      <c r="D22" s="1">
        <v>1574794206</v>
      </c>
      <c r="E22" s="1">
        <v>4441</v>
      </c>
      <c r="F22" s="1">
        <v>2037534486</v>
      </c>
      <c r="G22" s="1">
        <v>1045</v>
      </c>
      <c r="H22" s="1">
        <v>806780593</v>
      </c>
      <c r="I22" s="1">
        <v>526</v>
      </c>
      <c r="J22" s="1">
        <v>1222845571</v>
      </c>
      <c r="K22" s="1">
        <v>454</v>
      </c>
      <c r="L22" s="3" t="s">
        <v>13</v>
      </c>
      <c r="M22" s="3" t="s">
        <v>13</v>
      </c>
      <c r="N22" s="1">
        <v>13123739667</v>
      </c>
      <c r="O22" s="4">
        <v>30852</v>
      </c>
    </row>
    <row r="23" spans="1:15" x14ac:dyDescent="0.3">
      <c r="A23" s="28"/>
      <c r="B23" s="22"/>
      <c r="C23" s="14" t="s">
        <v>19</v>
      </c>
      <c r="D23" s="10">
        <v>0.85</v>
      </c>
      <c r="E23" s="10">
        <v>0.72</v>
      </c>
      <c r="F23" s="10">
        <v>0.74</v>
      </c>
      <c r="G23" s="10">
        <v>0.75</v>
      </c>
      <c r="H23" s="10">
        <v>0.95</v>
      </c>
      <c r="I23" s="10">
        <v>0.98</v>
      </c>
      <c r="J23" s="10">
        <v>0.81</v>
      </c>
      <c r="K23" s="10">
        <v>0.88</v>
      </c>
      <c r="L23" s="3" t="s">
        <v>13</v>
      </c>
      <c r="M23" s="3" t="s">
        <v>13</v>
      </c>
      <c r="N23" s="10">
        <v>0.87</v>
      </c>
      <c r="O23" s="12">
        <v>0.89</v>
      </c>
    </row>
    <row r="24" spans="1:15" ht="15" thickBot="1" x14ac:dyDescent="0.35">
      <c r="A24" s="29"/>
      <c r="B24" s="23"/>
      <c r="C24" s="16" t="s">
        <v>20</v>
      </c>
      <c r="D24" s="11">
        <v>0.15</v>
      </c>
      <c r="E24" s="11">
        <v>0.28000000000000003</v>
      </c>
      <c r="F24" s="11">
        <v>0.26</v>
      </c>
      <c r="G24" s="11">
        <v>0.25</v>
      </c>
      <c r="H24" s="11">
        <v>0.05</v>
      </c>
      <c r="I24" s="11">
        <v>0.02</v>
      </c>
      <c r="J24" s="11">
        <v>0.19</v>
      </c>
      <c r="K24" s="11">
        <v>0.12</v>
      </c>
      <c r="L24" s="5" t="s">
        <v>13</v>
      </c>
      <c r="M24" s="5" t="s">
        <v>13</v>
      </c>
      <c r="N24" s="11">
        <v>0.13</v>
      </c>
      <c r="O24" s="13">
        <v>0.11</v>
      </c>
    </row>
    <row r="25" spans="1:15" x14ac:dyDescent="0.3">
      <c r="A25" s="27">
        <v>2019</v>
      </c>
      <c r="B25" s="21" t="s">
        <v>12</v>
      </c>
      <c r="C25" s="15" t="s">
        <v>7</v>
      </c>
      <c r="D25" s="6">
        <v>1282591598</v>
      </c>
      <c r="E25" s="6">
        <v>2822</v>
      </c>
      <c r="F25" s="6">
        <v>1635486519</v>
      </c>
      <c r="G25" s="6">
        <v>700</v>
      </c>
      <c r="H25" s="6">
        <v>600940580</v>
      </c>
      <c r="I25" s="6">
        <v>382</v>
      </c>
      <c r="J25" s="6">
        <v>696636170</v>
      </c>
      <c r="K25" s="6">
        <v>391</v>
      </c>
      <c r="L25" s="8" t="s">
        <v>13</v>
      </c>
      <c r="M25" s="8" t="s">
        <v>13</v>
      </c>
      <c r="N25" s="6">
        <v>9674164940</v>
      </c>
      <c r="O25" s="9">
        <v>23699</v>
      </c>
    </row>
    <row r="26" spans="1:15" x14ac:dyDescent="0.3">
      <c r="A26" s="28"/>
      <c r="B26" s="22"/>
      <c r="C26" s="14" t="s">
        <v>15</v>
      </c>
      <c r="D26" s="1">
        <v>246626142</v>
      </c>
      <c r="E26" s="1">
        <v>1173</v>
      </c>
      <c r="F26" s="1">
        <v>244368844</v>
      </c>
      <c r="G26" s="1">
        <v>160</v>
      </c>
      <c r="H26" s="1">
        <v>25117974</v>
      </c>
      <c r="I26" s="1">
        <v>9</v>
      </c>
      <c r="J26" s="1">
        <v>174705659</v>
      </c>
      <c r="K26" s="1">
        <v>56</v>
      </c>
      <c r="L26" s="3" t="s">
        <v>13</v>
      </c>
      <c r="M26" s="3" t="s">
        <v>13</v>
      </c>
      <c r="N26" s="1">
        <v>1172734533</v>
      </c>
      <c r="O26" s="4">
        <v>3112</v>
      </c>
    </row>
    <row r="27" spans="1:15" x14ac:dyDescent="0.3">
      <c r="A27" s="28"/>
      <c r="B27" s="22"/>
      <c r="C27" s="14" t="s">
        <v>16</v>
      </c>
      <c r="D27" s="1">
        <v>1529217740</v>
      </c>
      <c r="E27" s="1">
        <v>3995</v>
      </c>
      <c r="F27" s="1">
        <v>1879855363</v>
      </c>
      <c r="G27" s="1">
        <v>860</v>
      </c>
      <c r="H27" s="1">
        <v>626058554</v>
      </c>
      <c r="I27" s="1">
        <v>391</v>
      </c>
      <c r="J27" s="1">
        <v>871341829</v>
      </c>
      <c r="K27" s="1">
        <v>447</v>
      </c>
      <c r="L27" s="3" t="s">
        <v>13</v>
      </c>
      <c r="M27" s="3" t="s">
        <v>13</v>
      </c>
      <c r="N27" s="1">
        <v>10846899473</v>
      </c>
      <c r="O27" s="4">
        <v>26811</v>
      </c>
    </row>
    <row r="28" spans="1:15" x14ac:dyDescent="0.3">
      <c r="A28" s="28"/>
      <c r="B28" s="22"/>
      <c r="C28" s="14" t="s">
        <v>19</v>
      </c>
      <c r="D28" s="10">
        <v>0.84</v>
      </c>
      <c r="E28" s="10">
        <v>0.71</v>
      </c>
      <c r="F28" s="10">
        <v>0.87</v>
      </c>
      <c r="G28" s="10">
        <v>0.81</v>
      </c>
      <c r="H28" s="10">
        <v>0.96</v>
      </c>
      <c r="I28" s="10">
        <v>0.98</v>
      </c>
      <c r="J28" s="10">
        <v>0.8</v>
      </c>
      <c r="K28" s="10">
        <v>0.87</v>
      </c>
      <c r="L28" s="3" t="s">
        <v>13</v>
      </c>
      <c r="M28" s="3" t="s">
        <v>13</v>
      </c>
      <c r="N28" s="10">
        <v>0.89</v>
      </c>
      <c r="O28" s="12">
        <v>0.88</v>
      </c>
    </row>
    <row r="29" spans="1:15" ht="15" thickBot="1" x14ac:dyDescent="0.35">
      <c r="A29" s="29"/>
      <c r="B29" s="23"/>
      <c r="C29" s="16" t="s">
        <v>20</v>
      </c>
      <c r="D29" s="11">
        <v>0.16</v>
      </c>
      <c r="E29" s="11">
        <v>0.28999999999999998</v>
      </c>
      <c r="F29" s="11">
        <v>0.13</v>
      </c>
      <c r="G29" s="11">
        <v>0.19</v>
      </c>
      <c r="H29" s="11">
        <v>0.04</v>
      </c>
      <c r="I29" s="11">
        <v>0.02</v>
      </c>
      <c r="J29" s="11">
        <v>0.2</v>
      </c>
      <c r="K29" s="11">
        <v>0.13</v>
      </c>
      <c r="L29" s="5" t="s">
        <v>13</v>
      </c>
      <c r="M29" s="5" t="s">
        <v>13</v>
      </c>
      <c r="N29" s="11">
        <v>0.11</v>
      </c>
      <c r="O29" s="13">
        <v>0.12</v>
      </c>
    </row>
    <row r="30" spans="1:15" x14ac:dyDescent="0.3">
      <c r="A30" s="27">
        <v>2020</v>
      </c>
      <c r="B30" s="21" t="s">
        <v>12</v>
      </c>
      <c r="C30" s="15" t="s">
        <v>7</v>
      </c>
      <c r="D30" s="6">
        <v>1220636070</v>
      </c>
      <c r="E30" s="6">
        <v>2683</v>
      </c>
      <c r="F30" s="6">
        <v>1806505835</v>
      </c>
      <c r="G30" s="6">
        <v>713</v>
      </c>
      <c r="H30" s="8" t="s">
        <v>13</v>
      </c>
      <c r="I30" s="8" t="s">
        <v>13</v>
      </c>
      <c r="J30" s="6">
        <v>829733856</v>
      </c>
      <c r="K30" s="6">
        <v>388</v>
      </c>
      <c r="L30" s="8" t="s">
        <v>13</v>
      </c>
      <c r="M30" s="8" t="s">
        <v>13</v>
      </c>
      <c r="N30" s="6">
        <v>9452706455</v>
      </c>
      <c r="O30" s="9">
        <v>20897</v>
      </c>
    </row>
    <row r="31" spans="1:15" x14ac:dyDescent="0.3">
      <c r="A31" s="28"/>
      <c r="B31" s="22"/>
      <c r="C31" s="14" t="s">
        <v>15</v>
      </c>
      <c r="D31" s="1">
        <v>200083742</v>
      </c>
      <c r="E31" s="1">
        <v>1060</v>
      </c>
      <c r="F31" s="1">
        <v>194764254</v>
      </c>
      <c r="G31" s="1">
        <v>125</v>
      </c>
      <c r="H31" s="3" t="s">
        <v>13</v>
      </c>
      <c r="I31" s="3" t="s">
        <v>13</v>
      </c>
      <c r="J31" s="1">
        <v>227155353</v>
      </c>
      <c r="K31" s="1">
        <v>56</v>
      </c>
      <c r="L31" s="3" t="s">
        <v>13</v>
      </c>
      <c r="M31" s="3" t="s">
        <v>13</v>
      </c>
      <c r="N31" s="1">
        <v>1029354213</v>
      </c>
      <c r="O31" s="4">
        <v>2823</v>
      </c>
    </row>
    <row r="32" spans="1:15" x14ac:dyDescent="0.3">
      <c r="A32" s="28"/>
      <c r="B32" s="22"/>
      <c r="C32" s="14" t="s">
        <v>16</v>
      </c>
      <c r="D32" s="1">
        <v>1420719812</v>
      </c>
      <c r="E32" s="1">
        <v>3743</v>
      </c>
      <c r="F32" s="1">
        <v>2001270089</v>
      </c>
      <c r="G32" s="1">
        <v>838</v>
      </c>
      <c r="H32" s="3" t="s">
        <v>13</v>
      </c>
      <c r="I32" s="3" t="s">
        <v>13</v>
      </c>
      <c r="J32" s="1">
        <v>1056889209</v>
      </c>
      <c r="K32" s="1">
        <v>444</v>
      </c>
      <c r="L32" s="3" t="s">
        <v>13</v>
      </c>
      <c r="M32" s="3" t="s">
        <v>13</v>
      </c>
      <c r="N32" s="1">
        <v>10482060668</v>
      </c>
      <c r="O32" s="4">
        <v>23720</v>
      </c>
    </row>
    <row r="33" spans="1:15" x14ac:dyDescent="0.3">
      <c r="A33" s="28"/>
      <c r="B33" s="22"/>
      <c r="C33" s="14" t="s">
        <v>19</v>
      </c>
      <c r="D33" s="10">
        <v>0.86</v>
      </c>
      <c r="E33" s="10">
        <v>0.72</v>
      </c>
      <c r="F33" s="10">
        <v>0.9</v>
      </c>
      <c r="G33" s="10">
        <v>0.85</v>
      </c>
      <c r="H33" s="3" t="s">
        <v>13</v>
      </c>
      <c r="I33" s="3" t="s">
        <v>13</v>
      </c>
      <c r="J33" s="10">
        <v>0.79</v>
      </c>
      <c r="K33" s="10">
        <v>0.87</v>
      </c>
      <c r="L33" s="3" t="s">
        <v>13</v>
      </c>
      <c r="M33" s="3" t="s">
        <v>13</v>
      </c>
      <c r="N33" s="10">
        <v>0.9</v>
      </c>
      <c r="O33" s="12">
        <v>0.88</v>
      </c>
    </row>
    <row r="34" spans="1:15" ht="15" thickBot="1" x14ac:dyDescent="0.35">
      <c r="A34" s="29"/>
      <c r="B34" s="23"/>
      <c r="C34" s="16" t="s">
        <v>20</v>
      </c>
      <c r="D34" s="11">
        <v>0.14000000000000001</v>
      </c>
      <c r="E34" s="11">
        <v>0.28000000000000003</v>
      </c>
      <c r="F34" s="11">
        <v>0.1</v>
      </c>
      <c r="G34" s="11">
        <v>0.15</v>
      </c>
      <c r="H34" s="5" t="s">
        <v>13</v>
      </c>
      <c r="I34" s="5" t="s">
        <v>13</v>
      </c>
      <c r="J34" s="11">
        <v>0.21</v>
      </c>
      <c r="K34" s="11">
        <v>0.13</v>
      </c>
      <c r="L34" s="5" t="s">
        <v>13</v>
      </c>
      <c r="M34" s="5" t="s">
        <v>13</v>
      </c>
      <c r="N34" s="11">
        <v>0.1</v>
      </c>
      <c r="O34" s="13">
        <v>0.12</v>
      </c>
    </row>
    <row r="35" spans="1:15" x14ac:dyDescent="0.3">
      <c r="A35" s="27">
        <v>2021</v>
      </c>
      <c r="B35" s="21" t="s">
        <v>12</v>
      </c>
      <c r="C35" s="15" t="s">
        <v>7</v>
      </c>
      <c r="D35" s="6">
        <v>1418798013</v>
      </c>
      <c r="E35" s="6">
        <v>2563</v>
      </c>
      <c r="F35" s="6">
        <v>1559808789</v>
      </c>
      <c r="G35" s="6">
        <v>778</v>
      </c>
      <c r="H35" s="6">
        <v>674323824</v>
      </c>
      <c r="I35" s="6">
        <v>401</v>
      </c>
      <c r="J35" s="6">
        <v>871132935</v>
      </c>
      <c r="K35" s="6">
        <v>367</v>
      </c>
      <c r="L35" s="8" t="s">
        <v>13</v>
      </c>
      <c r="M35" s="8" t="s">
        <v>13</v>
      </c>
      <c r="N35" s="6">
        <v>10603791748</v>
      </c>
      <c r="O35" s="9">
        <v>21281</v>
      </c>
    </row>
    <row r="36" spans="1:15" x14ac:dyDescent="0.3">
      <c r="A36" s="28"/>
      <c r="B36" s="22"/>
      <c r="C36" s="14" t="s">
        <v>15</v>
      </c>
      <c r="D36" s="1">
        <v>223514141</v>
      </c>
      <c r="E36" s="1">
        <v>1040</v>
      </c>
      <c r="F36" s="1">
        <v>227230866</v>
      </c>
      <c r="G36" s="1">
        <v>137</v>
      </c>
      <c r="H36" s="1">
        <v>32168272</v>
      </c>
      <c r="I36" s="1">
        <v>13</v>
      </c>
      <c r="J36" s="1">
        <v>269215647</v>
      </c>
      <c r="K36" s="1">
        <v>40</v>
      </c>
      <c r="L36" s="3" t="s">
        <v>13</v>
      </c>
      <c r="M36" s="3" t="s">
        <v>13</v>
      </c>
      <c r="N36" s="1">
        <v>1246470978</v>
      </c>
      <c r="O36" s="4">
        <v>2721</v>
      </c>
    </row>
    <row r="37" spans="1:15" x14ac:dyDescent="0.3">
      <c r="A37" s="28"/>
      <c r="B37" s="22"/>
      <c r="C37" s="14" t="s">
        <v>16</v>
      </c>
      <c r="D37" s="1">
        <v>1642312154</v>
      </c>
      <c r="E37" s="1">
        <v>3603</v>
      </c>
      <c r="F37" s="1">
        <v>1787039655</v>
      </c>
      <c r="G37" s="1">
        <v>915</v>
      </c>
      <c r="H37" s="1">
        <v>706492096</v>
      </c>
      <c r="I37" s="1">
        <v>414</v>
      </c>
      <c r="J37" s="1">
        <v>1140348582</v>
      </c>
      <c r="K37" s="1">
        <v>407</v>
      </c>
      <c r="L37" s="3" t="s">
        <v>13</v>
      </c>
      <c r="M37" s="3" t="s">
        <v>13</v>
      </c>
      <c r="N37" s="1">
        <v>11850262726</v>
      </c>
      <c r="O37" s="4">
        <v>24002</v>
      </c>
    </row>
    <row r="38" spans="1:15" x14ac:dyDescent="0.3">
      <c r="A38" s="28"/>
      <c r="B38" s="22"/>
      <c r="C38" s="14" t="s">
        <v>19</v>
      </c>
      <c r="D38" s="10">
        <v>0.86</v>
      </c>
      <c r="E38" s="10">
        <v>0.71</v>
      </c>
      <c r="F38" s="10">
        <v>0.87</v>
      </c>
      <c r="G38" s="10">
        <v>0.85</v>
      </c>
      <c r="H38" s="10">
        <v>0.95</v>
      </c>
      <c r="I38" s="10">
        <v>0.97</v>
      </c>
      <c r="J38" s="10">
        <v>0.76</v>
      </c>
      <c r="K38" s="10">
        <v>0.9</v>
      </c>
      <c r="L38" s="3" t="s">
        <v>13</v>
      </c>
      <c r="M38" s="3" t="s">
        <v>13</v>
      </c>
      <c r="N38" s="10">
        <v>0.89</v>
      </c>
      <c r="O38" s="12">
        <v>0.89</v>
      </c>
    </row>
    <row r="39" spans="1:15" ht="15" thickBot="1" x14ac:dyDescent="0.35">
      <c r="A39" s="29"/>
      <c r="B39" s="23"/>
      <c r="C39" s="16" t="s">
        <v>20</v>
      </c>
      <c r="D39" s="11">
        <v>0.14000000000000001</v>
      </c>
      <c r="E39" s="11">
        <v>0.28999999999999998</v>
      </c>
      <c r="F39" s="11">
        <v>0.13</v>
      </c>
      <c r="G39" s="11">
        <v>0.15</v>
      </c>
      <c r="H39" s="11">
        <v>0.05</v>
      </c>
      <c r="I39" s="11">
        <v>0.03</v>
      </c>
      <c r="J39" s="11">
        <v>0.24</v>
      </c>
      <c r="K39" s="11">
        <v>0.1</v>
      </c>
      <c r="L39" s="5" t="s">
        <v>13</v>
      </c>
      <c r="M39" s="5" t="s">
        <v>13</v>
      </c>
      <c r="N39" s="11">
        <v>0.11</v>
      </c>
      <c r="O39" s="13">
        <v>0.11</v>
      </c>
    </row>
    <row r="40" spans="1:15" x14ac:dyDescent="0.3">
      <c r="A40" s="27">
        <v>2022</v>
      </c>
      <c r="B40" s="21" t="s">
        <v>12</v>
      </c>
      <c r="C40" s="15" t="s">
        <v>7</v>
      </c>
      <c r="D40" s="6">
        <v>1168493112</v>
      </c>
      <c r="E40" s="6">
        <v>2393</v>
      </c>
      <c r="F40" s="6">
        <v>1617240213</v>
      </c>
      <c r="G40" s="6">
        <v>736</v>
      </c>
      <c r="H40" s="6">
        <v>566558639</v>
      </c>
      <c r="I40" s="6">
        <v>283</v>
      </c>
      <c r="J40" s="6">
        <v>899248209</v>
      </c>
      <c r="K40" s="6">
        <v>351</v>
      </c>
      <c r="L40" s="8" t="s">
        <v>13</v>
      </c>
      <c r="M40" s="8" t="s">
        <v>13</v>
      </c>
      <c r="N40" s="6">
        <v>11332432782</v>
      </c>
      <c r="O40" s="9">
        <v>21217</v>
      </c>
    </row>
    <row r="41" spans="1:15" x14ac:dyDescent="0.3">
      <c r="A41" s="28"/>
      <c r="B41" s="22"/>
      <c r="C41" s="14" t="s">
        <v>15</v>
      </c>
      <c r="D41" s="1">
        <v>216098540</v>
      </c>
      <c r="E41" s="1">
        <v>1029</v>
      </c>
      <c r="F41" s="1">
        <v>403394392</v>
      </c>
      <c r="G41" s="1">
        <v>211</v>
      </c>
      <c r="H41" s="1">
        <v>33226541</v>
      </c>
      <c r="I41" s="1">
        <v>13</v>
      </c>
      <c r="J41" s="1">
        <v>258725771</v>
      </c>
      <c r="K41" s="1">
        <v>40</v>
      </c>
      <c r="L41" s="3" t="s">
        <v>13</v>
      </c>
      <c r="M41" s="3" t="s">
        <v>13</v>
      </c>
      <c r="N41" s="1">
        <v>1367638319</v>
      </c>
      <c r="O41" s="4">
        <v>2436</v>
      </c>
    </row>
    <row r="42" spans="1:15" x14ac:dyDescent="0.3">
      <c r="A42" s="28"/>
      <c r="B42" s="22"/>
      <c r="C42" s="14" t="s">
        <v>16</v>
      </c>
      <c r="D42" s="1">
        <v>1384591652</v>
      </c>
      <c r="E42" s="1">
        <v>3422</v>
      </c>
      <c r="F42" s="1">
        <v>2020634605</v>
      </c>
      <c r="G42" s="1">
        <v>947</v>
      </c>
      <c r="H42" s="1">
        <v>599785180</v>
      </c>
      <c r="I42" s="1">
        <v>296</v>
      </c>
      <c r="J42" s="1">
        <v>1157973980</v>
      </c>
      <c r="K42" s="1">
        <v>391</v>
      </c>
      <c r="L42" s="3" t="s">
        <v>13</v>
      </c>
      <c r="M42" s="3" t="s">
        <v>13</v>
      </c>
      <c r="N42" s="1">
        <v>12700071101</v>
      </c>
      <c r="O42" s="4">
        <v>23653</v>
      </c>
    </row>
    <row r="43" spans="1:15" x14ac:dyDescent="0.3">
      <c r="A43" s="28"/>
      <c r="B43" s="22"/>
      <c r="C43" s="14" t="s">
        <v>19</v>
      </c>
      <c r="D43" s="10">
        <v>0.84</v>
      </c>
      <c r="E43" s="10">
        <v>0.7</v>
      </c>
      <c r="F43" s="10">
        <v>0.8</v>
      </c>
      <c r="G43" s="10">
        <v>0.78</v>
      </c>
      <c r="H43" s="10">
        <v>0.94</v>
      </c>
      <c r="I43" s="10">
        <v>0.96</v>
      </c>
      <c r="J43" s="10">
        <v>0.78</v>
      </c>
      <c r="K43" s="10">
        <v>0.9</v>
      </c>
      <c r="L43" s="3" t="s">
        <v>13</v>
      </c>
      <c r="M43" s="3" t="s">
        <v>13</v>
      </c>
      <c r="N43" s="10">
        <v>0.89</v>
      </c>
      <c r="O43" s="12">
        <v>0.9</v>
      </c>
    </row>
    <row r="44" spans="1:15" ht="15" thickBot="1" x14ac:dyDescent="0.35">
      <c r="A44" s="29"/>
      <c r="B44" s="23"/>
      <c r="C44" s="16" t="s">
        <v>20</v>
      </c>
      <c r="D44" s="11">
        <v>0.16</v>
      </c>
      <c r="E44" s="11">
        <v>0.3</v>
      </c>
      <c r="F44" s="11">
        <v>0.2</v>
      </c>
      <c r="G44" s="11">
        <v>0.22</v>
      </c>
      <c r="H44" s="11">
        <v>0.06</v>
      </c>
      <c r="I44" s="11">
        <v>0.04</v>
      </c>
      <c r="J44" s="11">
        <v>0.22</v>
      </c>
      <c r="K44" s="11">
        <v>0.1</v>
      </c>
      <c r="L44" s="5" t="s">
        <v>13</v>
      </c>
      <c r="M44" s="5" t="s">
        <v>13</v>
      </c>
      <c r="N44" s="11">
        <v>0.11</v>
      </c>
      <c r="O44" s="13">
        <v>0.1</v>
      </c>
    </row>
    <row r="45" spans="1:15" x14ac:dyDescent="0.3">
      <c r="A45" s="30">
        <v>2023</v>
      </c>
      <c r="B45" s="21" t="s">
        <v>14</v>
      </c>
      <c r="C45" s="15" t="s">
        <v>7</v>
      </c>
      <c r="D45" s="6">
        <v>1408155931</v>
      </c>
      <c r="E45" s="6">
        <v>3297</v>
      </c>
      <c r="F45" s="6">
        <v>2135122228</v>
      </c>
      <c r="G45" s="6">
        <v>689</v>
      </c>
      <c r="H45" s="6">
        <v>542090242</v>
      </c>
      <c r="I45" s="6">
        <v>280</v>
      </c>
      <c r="J45" s="6">
        <v>982535298</v>
      </c>
      <c r="K45" s="6">
        <v>321</v>
      </c>
      <c r="L45" s="8" t="s">
        <v>13</v>
      </c>
      <c r="M45" s="8" t="s">
        <v>13</v>
      </c>
      <c r="N45" s="6">
        <v>11588079715</v>
      </c>
      <c r="O45" s="9">
        <v>20177</v>
      </c>
    </row>
    <row r="46" spans="1:15" x14ac:dyDescent="0.3">
      <c r="A46" s="31"/>
      <c r="B46" s="22"/>
      <c r="C46" s="14" t="s">
        <v>15</v>
      </c>
      <c r="D46" s="1">
        <v>226808613</v>
      </c>
      <c r="E46" s="1">
        <v>977</v>
      </c>
      <c r="F46" s="1">
        <v>387382608</v>
      </c>
      <c r="G46" s="1">
        <v>210</v>
      </c>
      <c r="H46" s="1">
        <v>35294684</v>
      </c>
      <c r="I46" s="1">
        <v>13</v>
      </c>
      <c r="J46" s="1">
        <v>218636656</v>
      </c>
      <c r="K46" s="1">
        <v>54</v>
      </c>
      <c r="L46" s="3" t="s">
        <v>13</v>
      </c>
      <c r="M46" s="3" t="s">
        <v>13</v>
      </c>
      <c r="N46" s="1">
        <v>1340434642</v>
      </c>
      <c r="O46" s="4">
        <v>2333</v>
      </c>
    </row>
    <row r="47" spans="1:15" x14ac:dyDescent="0.3">
      <c r="A47" s="31"/>
      <c r="B47" s="22"/>
      <c r="C47" s="14" t="s">
        <v>16</v>
      </c>
      <c r="D47" s="1">
        <v>1634964544</v>
      </c>
      <c r="E47" s="1">
        <v>4274</v>
      </c>
      <c r="F47" s="1">
        <v>2522504836</v>
      </c>
      <c r="G47" s="1">
        <v>899</v>
      </c>
      <c r="H47" s="1">
        <v>577384926</v>
      </c>
      <c r="I47" s="1">
        <v>293</v>
      </c>
      <c r="J47" s="1">
        <v>1201171954</v>
      </c>
      <c r="K47" s="1">
        <v>375</v>
      </c>
      <c r="L47" s="3" t="s">
        <v>13</v>
      </c>
      <c r="M47" s="3" t="s">
        <v>13</v>
      </c>
      <c r="N47" s="1">
        <v>12928514357</v>
      </c>
      <c r="O47" s="4">
        <v>22510</v>
      </c>
    </row>
    <row r="48" spans="1:15" x14ac:dyDescent="0.3">
      <c r="A48" s="31"/>
      <c r="B48" s="22"/>
      <c r="C48" s="14" t="s">
        <v>19</v>
      </c>
      <c r="D48" s="10">
        <v>0.86</v>
      </c>
      <c r="E48" s="10">
        <v>0.77</v>
      </c>
      <c r="F48" s="10">
        <v>0.85</v>
      </c>
      <c r="G48" s="10">
        <v>0.77</v>
      </c>
      <c r="H48" s="10">
        <v>0.94</v>
      </c>
      <c r="I48" s="10">
        <v>0.96</v>
      </c>
      <c r="J48" s="10">
        <v>0.82</v>
      </c>
      <c r="K48" s="10">
        <v>0.86</v>
      </c>
      <c r="L48" s="3" t="s">
        <v>13</v>
      </c>
      <c r="M48" s="3" t="s">
        <v>13</v>
      </c>
      <c r="N48" s="10">
        <v>0.9</v>
      </c>
      <c r="O48" s="12">
        <v>0.9</v>
      </c>
    </row>
    <row r="49" spans="1:15" ht="15" thickBot="1" x14ac:dyDescent="0.35">
      <c r="A49" s="32"/>
      <c r="B49" s="23"/>
      <c r="C49" s="16" t="s">
        <v>20</v>
      </c>
      <c r="D49" s="11">
        <v>0.14000000000000001</v>
      </c>
      <c r="E49" s="11">
        <v>0.23</v>
      </c>
      <c r="F49" s="11">
        <v>0.15</v>
      </c>
      <c r="G49" s="11">
        <v>0.23</v>
      </c>
      <c r="H49" s="11">
        <v>0.06</v>
      </c>
      <c r="I49" s="11">
        <v>0.04</v>
      </c>
      <c r="J49" s="11">
        <v>0.18</v>
      </c>
      <c r="K49" s="11">
        <v>0.14000000000000001</v>
      </c>
      <c r="L49" s="5" t="s">
        <v>13</v>
      </c>
      <c r="M49" s="5" t="s">
        <v>13</v>
      </c>
      <c r="N49" s="11">
        <v>0.1</v>
      </c>
      <c r="O49" s="13">
        <v>0.1</v>
      </c>
    </row>
    <row r="50" spans="1:15" x14ac:dyDescent="0.3">
      <c r="A50" s="33" t="s">
        <v>18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</row>
    <row r="51" spans="1:15" ht="16.2" x14ac:dyDescent="0.3">
      <c r="A51" s="25" t="s">
        <v>17</v>
      </c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ht="16.2" x14ac:dyDescent="0.3">
      <c r="A52" s="25" t="s">
        <v>27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ht="16.2" x14ac:dyDescent="0.3">
      <c r="A53" s="25" t="s">
        <v>28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</sheetData>
  <sheetProtection algorithmName="SHA-512" hashValue="RtfjDHBwlgw9VbJwDQjQq3s26a0ALkXgobHsyUlFABscVjtVk+3m085UaUMY0XHEN+3Jhy2yWkOGSYUl0I4MtA==" saltValue="iXGTGxmXUAwEIGtO9RWAGg==" spinCount="100000" sheet="1" objects="1" scenarios="1"/>
  <mergeCells count="33">
    <mergeCell ref="A50:O50"/>
    <mergeCell ref="A51:O51"/>
    <mergeCell ref="A52:O52"/>
    <mergeCell ref="A53:O53"/>
    <mergeCell ref="A1:O1"/>
    <mergeCell ref="A35:A39"/>
    <mergeCell ref="B35:B39"/>
    <mergeCell ref="A40:A44"/>
    <mergeCell ref="B40:B44"/>
    <mergeCell ref="A45:A49"/>
    <mergeCell ref="B45:B49"/>
    <mergeCell ref="A20:A24"/>
    <mergeCell ref="B20:B24"/>
    <mergeCell ref="A25:A29"/>
    <mergeCell ref="B25:B29"/>
    <mergeCell ref="A30:A34"/>
    <mergeCell ref="B30:B34"/>
    <mergeCell ref="A5:A9"/>
    <mergeCell ref="B5:B9"/>
    <mergeCell ref="A10:A14"/>
    <mergeCell ref="B10:B14"/>
    <mergeCell ref="A15:A19"/>
    <mergeCell ref="B15:B19"/>
    <mergeCell ref="N3:O3"/>
    <mergeCell ref="A2:O2"/>
    <mergeCell ref="A3:A4"/>
    <mergeCell ref="B3:B4"/>
    <mergeCell ref="C3:C4"/>
    <mergeCell ref="D3:E3"/>
    <mergeCell ref="F3:G3"/>
    <mergeCell ref="H3:I3"/>
    <mergeCell ref="J3:K3"/>
    <mergeCell ref="L3:M3"/>
  </mergeCells>
  <printOptions horizontalCentered="1"/>
  <pageMargins left="0.7" right="0.7" top="0.75" bottom="0.75" header="0.3" footer="0.3"/>
  <pageSetup scale="64" firstPageNumber="2" orientation="landscape" useFirstPageNumber="1" horizontalDpi="1200" verticalDpi="1200" r:id="rId1"/>
  <headerFooter>
    <oddHeader>&amp;RExhibit 41</oddHeader>
    <oddFooter>&amp;LPrepared by USDA-AMS-Dairy Program&amp;RPage &amp;P of &amp;[2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DDB6C8190C1B429027D5E8550BAF21" ma:contentTypeVersion="3" ma:contentTypeDescription="Create a new document." ma:contentTypeScope="" ma:versionID="8c3031190168d96cf0b59de786d047c6">
  <xsd:schema xmlns:xsd="http://www.w3.org/2001/XMLSchema" xmlns:xs="http://www.w3.org/2001/XMLSchema" xmlns:p="http://schemas.microsoft.com/office/2006/metadata/properties" xmlns:ns2="2e6f6936-3c42-44aa-ac7c-0a360553f884" targetNamespace="http://schemas.microsoft.com/office/2006/metadata/properties" ma:root="true" ma:fieldsID="75cd8f7d4373193d9dbda971b68dd70a" ns2:_="">
    <xsd:import namespace="2e6f6936-3c42-44aa-ac7c-0a360553f8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f6936-3c42-44aa-ac7c-0a360553f8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274A60-003C-47A3-9CAC-DC84B9F957F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7F25CD4-8BCE-4745-B278-4E5AC3DF52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0F9C5A-52D2-4539-8FD6-C8F947F506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6f6936-3c42-44aa-ac7c-0a360553f8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 1</vt:lpstr>
      <vt:lpstr>Sheet2</vt:lpstr>
      <vt:lpstr>'Sheet 1'!Print_Area</vt:lpstr>
      <vt:lpstr>Sheet2!Print_Area</vt:lpstr>
      <vt:lpstr>'Sheet 1'!Print_Titles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Riordon Brian</dc:creator>
  <cp:keywords/>
  <dc:description/>
  <cp:lastModifiedBy>Cashman, Lorie - MRP-AMS, Washington, DC</cp:lastModifiedBy>
  <cp:revision/>
  <cp:lastPrinted>2023-08-22T15:51:27Z</cp:lastPrinted>
  <dcterms:created xsi:type="dcterms:W3CDTF">2023-08-09T00:11:52Z</dcterms:created>
  <dcterms:modified xsi:type="dcterms:W3CDTF">2023-08-24T20:50:28Z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0x01010038DDB6C8190C1B429027D5E8550BAF21</vt:lpwstr>
  </property>
</Properties>
</file>