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ims\Desktop\NMPF TASK FORCE\FILES SUBMITTED TO RECORD BY EMAIL\"/>
    </mc:Choice>
  </mc:AlternateContent>
  <xr:revisionPtr revIDLastSave="0" documentId="13_ncr:1_{BAF2348C-B95D-40C6-A74B-848A5802C24F}" xr6:coauthVersionLast="47" xr6:coauthVersionMax="47" xr10:uidLastSave="{00000000-0000-0000-0000-000000000000}"/>
  <bookViews>
    <workbookView xWindow="-108" yWindow="-108" windowWidth="23256" windowHeight="12456" activeTab="3" xr2:uid="{D1EBB85E-7387-47CF-B14E-9B1AD52A9F7B}"/>
  </bookViews>
  <sheets>
    <sheet name="Class II" sheetId="2" r:id="rId1"/>
    <sheet name="Class III" sheetId="3" r:id="rId2"/>
    <sheet name="Class IV" sheetId="4" r:id="rId3"/>
    <sheet name="Zero Class I Diff'l Summary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6" i="5" l="1"/>
  <c r="V346" i="5"/>
  <c r="W346" i="5"/>
  <c r="T346" i="5"/>
  <c r="G346" i="2"/>
  <c r="G350" i="2"/>
  <c r="M354" i="5"/>
  <c r="M352" i="5"/>
  <c r="L354" i="5"/>
  <c r="L352" i="5"/>
  <c r="G354" i="4"/>
  <c r="G352" i="4"/>
  <c r="G350" i="4"/>
  <c r="G365" i="3"/>
  <c r="G363" i="3"/>
  <c r="G361" i="3"/>
  <c r="K354" i="5"/>
  <c r="K352" i="5"/>
  <c r="M326" i="4" l="1"/>
  <c r="N326" i="4" s="1"/>
  <c r="J326" i="4"/>
  <c r="K326" i="4" s="1"/>
  <c r="M325" i="4"/>
  <c r="N325" i="4" s="1"/>
  <c r="J325" i="4"/>
  <c r="K325" i="4" s="1"/>
  <c r="M324" i="4"/>
  <c r="N324" i="4" s="1"/>
  <c r="J324" i="4"/>
  <c r="K324" i="4" s="1"/>
  <c r="M323" i="4"/>
  <c r="N323" i="4" s="1"/>
  <c r="J323" i="4"/>
  <c r="K323" i="4" s="1"/>
  <c r="M322" i="4"/>
  <c r="N322" i="4" s="1"/>
  <c r="J322" i="4"/>
  <c r="K322" i="4" s="1"/>
  <c r="M321" i="4"/>
  <c r="N321" i="4" s="1"/>
  <c r="J321" i="4"/>
  <c r="K321" i="4" s="1"/>
  <c r="M320" i="4"/>
  <c r="N320" i="4" s="1"/>
  <c r="J320" i="4"/>
  <c r="K320" i="4" s="1"/>
  <c r="M319" i="4"/>
  <c r="N319" i="4" s="1"/>
  <c r="J319" i="4"/>
  <c r="K319" i="4" s="1"/>
  <c r="M318" i="4"/>
  <c r="N318" i="4" s="1"/>
  <c r="J318" i="4"/>
  <c r="K318" i="4" s="1"/>
  <c r="M317" i="4"/>
  <c r="N317" i="4" s="1"/>
  <c r="J317" i="4"/>
  <c r="K317" i="4" s="1"/>
  <c r="M316" i="4"/>
  <c r="N316" i="4" s="1"/>
  <c r="J316" i="4"/>
  <c r="K316" i="4" s="1"/>
  <c r="M315" i="4"/>
  <c r="N315" i="4" s="1"/>
  <c r="J315" i="4"/>
  <c r="K315" i="4" s="1"/>
  <c r="M314" i="4"/>
  <c r="N314" i="4" s="1"/>
  <c r="J314" i="4"/>
  <c r="K314" i="4" s="1"/>
  <c r="M313" i="4"/>
  <c r="N313" i="4" s="1"/>
  <c r="J313" i="4"/>
  <c r="K313" i="4" s="1"/>
  <c r="M312" i="4"/>
  <c r="N312" i="4" s="1"/>
  <c r="J312" i="4"/>
  <c r="K312" i="4" s="1"/>
  <c r="M311" i="4"/>
  <c r="N311" i="4" s="1"/>
  <c r="J311" i="4"/>
  <c r="K311" i="4" s="1"/>
  <c r="M310" i="4"/>
  <c r="N310" i="4" s="1"/>
  <c r="J310" i="4"/>
  <c r="K310" i="4" s="1"/>
  <c r="M309" i="4"/>
  <c r="N309" i="4" s="1"/>
  <c r="J309" i="4"/>
  <c r="K309" i="4" s="1"/>
  <c r="M308" i="4"/>
  <c r="N308" i="4" s="1"/>
  <c r="J308" i="4"/>
  <c r="K308" i="4" s="1"/>
  <c r="M307" i="4"/>
  <c r="N307" i="4" s="1"/>
  <c r="J307" i="4"/>
  <c r="K307" i="4" s="1"/>
  <c r="M306" i="4"/>
  <c r="N306" i="4" s="1"/>
  <c r="J306" i="4"/>
  <c r="K306" i="4" s="1"/>
  <c r="M305" i="4"/>
  <c r="N305" i="4" s="1"/>
  <c r="J305" i="4"/>
  <c r="K305" i="4" s="1"/>
  <c r="M304" i="4"/>
  <c r="N304" i="4" s="1"/>
  <c r="J304" i="4"/>
  <c r="K304" i="4" s="1"/>
  <c r="M303" i="4"/>
  <c r="N303" i="4" s="1"/>
  <c r="J303" i="4"/>
  <c r="K303" i="4" s="1"/>
  <c r="M302" i="4"/>
  <c r="N302" i="4" s="1"/>
  <c r="J302" i="4"/>
  <c r="K302" i="4" s="1"/>
  <c r="M301" i="4"/>
  <c r="N301" i="4" s="1"/>
  <c r="J301" i="4"/>
  <c r="K301" i="4" s="1"/>
  <c r="M300" i="4"/>
  <c r="N300" i="4" s="1"/>
  <c r="J300" i="4"/>
  <c r="K300" i="4" s="1"/>
  <c r="M299" i="4"/>
  <c r="N299" i="4" s="1"/>
  <c r="J299" i="4"/>
  <c r="K299" i="4" s="1"/>
  <c r="M298" i="4"/>
  <c r="N298" i="4" s="1"/>
  <c r="J298" i="4"/>
  <c r="K298" i="4" s="1"/>
  <c r="M297" i="4"/>
  <c r="N297" i="4" s="1"/>
  <c r="J297" i="4"/>
  <c r="K297" i="4" s="1"/>
  <c r="M296" i="4"/>
  <c r="N296" i="4" s="1"/>
  <c r="J296" i="4"/>
  <c r="K296" i="4" s="1"/>
  <c r="M295" i="4"/>
  <c r="N295" i="4" s="1"/>
  <c r="J295" i="4"/>
  <c r="K295" i="4" s="1"/>
  <c r="M294" i="4"/>
  <c r="N294" i="4" s="1"/>
  <c r="J294" i="4"/>
  <c r="K294" i="4" s="1"/>
  <c r="M293" i="4"/>
  <c r="N293" i="4" s="1"/>
  <c r="J293" i="4"/>
  <c r="K293" i="4" s="1"/>
  <c r="M292" i="4"/>
  <c r="N292" i="4" s="1"/>
  <c r="J292" i="4"/>
  <c r="K292" i="4" s="1"/>
  <c r="M291" i="4"/>
  <c r="N291" i="4" s="1"/>
  <c r="J291" i="4"/>
  <c r="K291" i="4" s="1"/>
  <c r="M290" i="4"/>
  <c r="N290" i="4" s="1"/>
  <c r="J290" i="4"/>
  <c r="K290" i="4" s="1"/>
  <c r="M289" i="4"/>
  <c r="N289" i="4" s="1"/>
  <c r="J289" i="4"/>
  <c r="K289" i="4" s="1"/>
  <c r="M288" i="4"/>
  <c r="N288" i="4" s="1"/>
  <c r="J288" i="4"/>
  <c r="K288" i="4" s="1"/>
  <c r="M287" i="4"/>
  <c r="N287" i="4" s="1"/>
  <c r="J287" i="4"/>
  <c r="K287" i="4" s="1"/>
  <c r="M286" i="4"/>
  <c r="N286" i="4" s="1"/>
  <c r="J286" i="4"/>
  <c r="K286" i="4" s="1"/>
  <c r="M285" i="4"/>
  <c r="N285" i="4" s="1"/>
  <c r="J285" i="4"/>
  <c r="K285" i="4" s="1"/>
  <c r="M277" i="4"/>
  <c r="N277" i="4" s="1"/>
  <c r="J277" i="4"/>
  <c r="K277" i="4" s="1"/>
  <c r="M276" i="4"/>
  <c r="N276" i="4" s="1"/>
  <c r="J276" i="4"/>
  <c r="K276" i="4" s="1"/>
  <c r="M275" i="4"/>
  <c r="N275" i="4" s="1"/>
  <c r="J275" i="4"/>
  <c r="K275" i="4" s="1"/>
  <c r="M274" i="4"/>
  <c r="N274" i="4" s="1"/>
  <c r="J274" i="4"/>
  <c r="K274" i="4" s="1"/>
  <c r="M273" i="4"/>
  <c r="N273" i="4" s="1"/>
  <c r="J273" i="4"/>
  <c r="K273" i="4" s="1"/>
  <c r="M272" i="4"/>
  <c r="N272" i="4" s="1"/>
  <c r="J272" i="4"/>
  <c r="K272" i="4" s="1"/>
  <c r="M271" i="4"/>
  <c r="N271" i="4" s="1"/>
  <c r="J271" i="4"/>
  <c r="K271" i="4" s="1"/>
  <c r="M270" i="4"/>
  <c r="N270" i="4" s="1"/>
  <c r="J270" i="4"/>
  <c r="K270" i="4" s="1"/>
  <c r="M269" i="4"/>
  <c r="N269" i="4" s="1"/>
  <c r="J269" i="4"/>
  <c r="K269" i="4" s="1"/>
  <c r="M268" i="4"/>
  <c r="N268" i="4" s="1"/>
  <c r="J268" i="4"/>
  <c r="K268" i="4" s="1"/>
  <c r="M267" i="4"/>
  <c r="N267" i="4" s="1"/>
  <c r="J267" i="4"/>
  <c r="K267" i="4" s="1"/>
  <c r="M266" i="4"/>
  <c r="N266" i="4" s="1"/>
  <c r="J266" i="4"/>
  <c r="K266" i="4" s="1"/>
  <c r="M265" i="4"/>
  <c r="N265" i="4" s="1"/>
  <c r="J265" i="4"/>
  <c r="K265" i="4" s="1"/>
  <c r="M264" i="4"/>
  <c r="N264" i="4" s="1"/>
  <c r="J264" i="4"/>
  <c r="K264" i="4" s="1"/>
  <c r="M263" i="4"/>
  <c r="N263" i="4" s="1"/>
  <c r="J263" i="4"/>
  <c r="K263" i="4" s="1"/>
  <c r="M262" i="4"/>
  <c r="N262" i="4" s="1"/>
  <c r="J262" i="4"/>
  <c r="K262" i="4" s="1"/>
  <c r="M261" i="4"/>
  <c r="N261" i="4" s="1"/>
  <c r="J261" i="4"/>
  <c r="K261" i="4" s="1"/>
  <c r="M260" i="4"/>
  <c r="N260" i="4" s="1"/>
  <c r="J260" i="4"/>
  <c r="K260" i="4" s="1"/>
  <c r="M259" i="4"/>
  <c r="N259" i="4" s="1"/>
  <c r="J259" i="4"/>
  <c r="K259" i="4" s="1"/>
  <c r="M258" i="4"/>
  <c r="N258" i="4" s="1"/>
  <c r="J258" i="4"/>
  <c r="K258" i="4" s="1"/>
  <c r="M257" i="4"/>
  <c r="N257" i="4" s="1"/>
  <c r="J257" i="4"/>
  <c r="K257" i="4" s="1"/>
  <c r="M256" i="4"/>
  <c r="N256" i="4" s="1"/>
  <c r="J256" i="4"/>
  <c r="K256" i="4" s="1"/>
  <c r="M255" i="4"/>
  <c r="N255" i="4" s="1"/>
  <c r="J255" i="4"/>
  <c r="K255" i="4" s="1"/>
  <c r="M254" i="4"/>
  <c r="N254" i="4" s="1"/>
  <c r="J254" i="4"/>
  <c r="K254" i="4" s="1"/>
  <c r="M253" i="4"/>
  <c r="N253" i="4" s="1"/>
  <c r="J253" i="4"/>
  <c r="K253" i="4" s="1"/>
  <c r="M252" i="4"/>
  <c r="N252" i="4" s="1"/>
  <c r="J252" i="4"/>
  <c r="K252" i="4" s="1"/>
  <c r="M251" i="4"/>
  <c r="N251" i="4" s="1"/>
  <c r="J251" i="4"/>
  <c r="K251" i="4" s="1"/>
  <c r="M250" i="4"/>
  <c r="N250" i="4" s="1"/>
  <c r="J250" i="4"/>
  <c r="K250" i="4" s="1"/>
  <c r="M249" i="4"/>
  <c r="N249" i="4" s="1"/>
  <c r="J249" i="4"/>
  <c r="K249" i="4" s="1"/>
  <c r="M248" i="4"/>
  <c r="N248" i="4" s="1"/>
  <c r="J248" i="4"/>
  <c r="K248" i="4" s="1"/>
  <c r="M247" i="4"/>
  <c r="N247" i="4" s="1"/>
  <c r="J247" i="4"/>
  <c r="K247" i="4" s="1"/>
  <c r="M246" i="4"/>
  <c r="N246" i="4" s="1"/>
  <c r="J246" i="4"/>
  <c r="K246" i="4" s="1"/>
  <c r="M245" i="4"/>
  <c r="N245" i="4" s="1"/>
  <c r="J245" i="4"/>
  <c r="K245" i="4" s="1"/>
  <c r="M244" i="4"/>
  <c r="N244" i="4" s="1"/>
  <c r="J244" i="4"/>
  <c r="K244" i="4" s="1"/>
  <c r="M243" i="4"/>
  <c r="N243" i="4" s="1"/>
  <c r="J243" i="4"/>
  <c r="K243" i="4" s="1"/>
  <c r="M242" i="4"/>
  <c r="N242" i="4" s="1"/>
  <c r="J242" i="4"/>
  <c r="K242" i="4" s="1"/>
  <c r="M241" i="4"/>
  <c r="N241" i="4" s="1"/>
  <c r="J241" i="4"/>
  <c r="K241" i="4" s="1"/>
  <c r="M240" i="4"/>
  <c r="N240" i="4" s="1"/>
  <c r="J240" i="4"/>
  <c r="K240" i="4" s="1"/>
  <c r="M239" i="4"/>
  <c r="N239" i="4" s="1"/>
  <c r="J239" i="4"/>
  <c r="K239" i="4" s="1"/>
  <c r="M238" i="4"/>
  <c r="N238" i="4" s="1"/>
  <c r="J238" i="4"/>
  <c r="K238" i="4" s="1"/>
  <c r="M237" i="4"/>
  <c r="N237" i="4" s="1"/>
  <c r="J237" i="4"/>
  <c r="K237" i="4" s="1"/>
  <c r="M236" i="4"/>
  <c r="N236" i="4" s="1"/>
  <c r="J236" i="4"/>
  <c r="K236" i="4" s="1"/>
  <c r="M235" i="4"/>
  <c r="N235" i="4" s="1"/>
  <c r="J235" i="4"/>
  <c r="K235" i="4" s="1"/>
  <c r="M234" i="4"/>
  <c r="N234" i="4" s="1"/>
  <c r="J234" i="4"/>
  <c r="K234" i="4" s="1"/>
  <c r="M233" i="4"/>
  <c r="N233" i="4" s="1"/>
  <c r="J233" i="4"/>
  <c r="K233" i="4" s="1"/>
  <c r="M232" i="4"/>
  <c r="N232" i="4" s="1"/>
  <c r="J232" i="4"/>
  <c r="K232" i="4" s="1"/>
  <c r="M231" i="4"/>
  <c r="N231" i="4" s="1"/>
  <c r="J231" i="4"/>
  <c r="K231" i="4" s="1"/>
  <c r="M230" i="4"/>
  <c r="N230" i="4" s="1"/>
  <c r="J230" i="4"/>
  <c r="K230" i="4" s="1"/>
  <c r="M229" i="4"/>
  <c r="N229" i="4" s="1"/>
  <c r="J229" i="4"/>
  <c r="K229" i="4" s="1"/>
  <c r="M221" i="4"/>
  <c r="N221" i="4" s="1"/>
  <c r="J221" i="4"/>
  <c r="K221" i="4" s="1"/>
  <c r="M220" i="4"/>
  <c r="N220" i="4" s="1"/>
  <c r="J220" i="4"/>
  <c r="K220" i="4" s="1"/>
  <c r="M219" i="4"/>
  <c r="N219" i="4" s="1"/>
  <c r="J219" i="4"/>
  <c r="K219" i="4" s="1"/>
  <c r="M218" i="4"/>
  <c r="N218" i="4" s="1"/>
  <c r="J218" i="4"/>
  <c r="K218" i="4" s="1"/>
  <c r="M217" i="4"/>
  <c r="N217" i="4" s="1"/>
  <c r="J217" i="4"/>
  <c r="K217" i="4" s="1"/>
  <c r="M216" i="4"/>
  <c r="N216" i="4" s="1"/>
  <c r="J216" i="4"/>
  <c r="K216" i="4" s="1"/>
  <c r="M215" i="4"/>
  <c r="N215" i="4" s="1"/>
  <c r="J215" i="4"/>
  <c r="K215" i="4" s="1"/>
  <c r="M214" i="4"/>
  <c r="N214" i="4" s="1"/>
  <c r="J214" i="4"/>
  <c r="K214" i="4" s="1"/>
  <c r="M213" i="4"/>
  <c r="N213" i="4" s="1"/>
  <c r="J213" i="4"/>
  <c r="K213" i="4" s="1"/>
  <c r="M212" i="4"/>
  <c r="N212" i="4" s="1"/>
  <c r="J212" i="4"/>
  <c r="K212" i="4" s="1"/>
  <c r="M211" i="4"/>
  <c r="N211" i="4" s="1"/>
  <c r="J211" i="4"/>
  <c r="K211" i="4" s="1"/>
  <c r="M210" i="4"/>
  <c r="N210" i="4" s="1"/>
  <c r="J210" i="4"/>
  <c r="K210" i="4" s="1"/>
  <c r="M209" i="4"/>
  <c r="N209" i="4" s="1"/>
  <c r="J209" i="4"/>
  <c r="K209" i="4" s="1"/>
  <c r="M208" i="4"/>
  <c r="N208" i="4" s="1"/>
  <c r="J208" i="4"/>
  <c r="K208" i="4" s="1"/>
  <c r="M207" i="4"/>
  <c r="N207" i="4" s="1"/>
  <c r="J207" i="4"/>
  <c r="K207" i="4" s="1"/>
  <c r="M206" i="4"/>
  <c r="N206" i="4" s="1"/>
  <c r="J206" i="4"/>
  <c r="K206" i="4" s="1"/>
  <c r="M205" i="4"/>
  <c r="N205" i="4" s="1"/>
  <c r="J205" i="4"/>
  <c r="K205" i="4" s="1"/>
  <c r="M204" i="4"/>
  <c r="N204" i="4" s="1"/>
  <c r="J204" i="4"/>
  <c r="K204" i="4" s="1"/>
  <c r="M203" i="4"/>
  <c r="N203" i="4" s="1"/>
  <c r="J203" i="4"/>
  <c r="K203" i="4" s="1"/>
  <c r="M202" i="4"/>
  <c r="N202" i="4" s="1"/>
  <c r="J202" i="4"/>
  <c r="K202" i="4" s="1"/>
  <c r="M201" i="4"/>
  <c r="N201" i="4" s="1"/>
  <c r="J201" i="4"/>
  <c r="K201" i="4" s="1"/>
  <c r="M200" i="4"/>
  <c r="N200" i="4" s="1"/>
  <c r="J200" i="4"/>
  <c r="K200" i="4" s="1"/>
  <c r="M199" i="4"/>
  <c r="N199" i="4" s="1"/>
  <c r="J199" i="4"/>
  <c r="K199" i="4" s="1"/>
  <c r="M198" i="4"/>
  <c r="N198" i="4" s="1"/>
  <c r="J198" i="4"/>
  <c r="K198" i="4" s="1"/>
  <c r="M197" i="4"/>
  <c r="N197" i="4" s="1"/>
  <c r="J197" i="4"/>
  <c r="K197" i="4" s="1"/>
  <c r="M196" i="4"/>
  <c r="N196" i="4" s="1"/>
  <c r="J196" i="4"/>
  <c r="K196" i="4" s="1"/>
  <c r="M195" i="4"/>
  <c r="N195" i="4" s="1"/>
  <c r="J195" i="4"/>
  <c r="K195" i="4" s="1"/>
  <c r="M194" i="4"/>
  <c r="N194" i="4" s="1"/>
  <c r="J194" i="4"/>
  <c r="K194" i="4" s="1"/>
  <c r="M193" i="4"/>
  <c r="N193" i="4" s="1"/>
  <c r="J193" i="4"/>
  <c r="K193" i="4" s="1"/>
  <c r="M192" i="4"/>
  <c r="N192" i="4" s="1"/>
  <c r="J192" i="4"/>
  <c r="K192" i="4" s="1"/>
  <c r="M191" i="4"/>
  <c r="N191" i="4" s="1"/>
  <c r="J191" i="4"/>
  <c r="K191" i="4" s="1"/>
  <c r="M190" i="4"/>
  <c r="N190" i="4" s="1"/>
  <c r="J190" i="4"/>
  <c r="K190" i="4" s="1"/>
  <c r="M189" i="4"/>
  <c r="N189" i="4" s="1"/>
  <c r="J189" i="4"/>
  <c r="K189" i="4" s="1"/>
  <c r="M188" i="4"/>
  <c r="N188" i="4" s="1"/>
  <c r="J188" i="4"/>
  <c r="K188" i="4" s="1"/>
  <c r="M187" i="4"/>
  <c r="N187" i="4" s="1"/>
  <c r="J187" i="4"/>
  <c r="K187" i="4" s="1"/>
  <c r="M186" i="4"/>
  <c r="N186" i="4" s="1"/>
  <c r="J186" i="4"/>
  <c r="K186" i="4" s="1"/>
  <c r="M185" i="4"/>
  <c r="N185" i="4" s="1"/>
  <c r="J185" i="4"/>
  <c r="K185" i="4" s="1"/>
  <c r="M184" i="4"/>
  <c r="N184" i="4" s="1"/>
  <c r="J184" i="4"/>
  <c r="K184" i="4" s="1"/>
  <c r="M183" i="4"/>
  <c r="N183" i="4" s="1"/>
  <c r="J183" i="4"/>
  <c r="K183" i="4" s="1"/>
  <c r="M182" i="4"/>
  <c r="N182" i="4" s="1"/>
  <c r="J182" i="4"/>
  <c r="K182" i="4" s="1"/>
  <c r="M181" i="4"/>
  <c r="N181" i="4" s="1"/>
  <c r="J181" i="4"/>
  <c r="K181" i="4" s="1"/>
  <c r="M180" i="4"/>
  <c r="N180" i="4" s="1"/>
  <c r="J180" i="4"/>
  <c r="K180" i="4" s="1"/>
  <c r="M179" i="4"/>
  <c r="N179" i="4" s="1"/>
  <c r="J179" i="4"/>
  <c r="K179" i="4" s="1"/>
  <c r="M178" i="4"/>
  <c r="N178" i="4" s="1"/>
  <c r="J178" i="4"/>
  <c r="K178" i="4" s="1"/>
  <c r="M177" i="4"/>
  <c r="N177" i="4" s="1"/>
  <c r="J177" i="4"/>
  <c r="K177" i="4" s="1"/>
  <c r="M176" i="4"/>
  <c r="N176" i="4" s="1"/>
  <c r="J176" i="4"/>
  <c r="K176" i="4" s="1"/>
  <c r="M175" i="4"/>
  <c r="N175" i="4" s="1"/>
  <c r="J175" i="4"/>
  <c r="K175" i="4" s="1"/>
  <c r="M174" i="4"/>
  <c r="N174" i="4" s="1"/>
  <c r="J174" i="4"/>
  <c r="K174" i="4" s="1"/>
  <c r="M173" i="4"/>
  <c r="N173" i="4" s="1"/>
  <c r="J173" i="4"/>
  <c r="K173" i="4" s="1"/>
  <c r="M164" i="4"/>
  <c r="N164" i="4" s="1"/>
  <c r="J164" i="4"/>
  <c r="K164" i="4" s="1"/>
  <c r="M163" i="4"/>
  <c r="N163" i="4" s="1"/>
  <c r="J163" i="4"/>
  <c r="K163" i="4" s="1"/>
  <c r="M162" i="4"/>
  <c r="N162" i="4" s="1"/>
  <c r="J162" i="4"/>
  <c r="K162" i="4" s="1"/>
  <c r="M161" i="4"/>
  <c r="N161" i="4" s="1"/>
  <c r="J161" i="4"/>
  <c r="K161" i="4" s="1"/>
  <c r="M160" i="4"/>
  <c r="N160" i="4" s="1"/>
  <c r="J160" i="4"/>
  <c r="K160" i="4" s="1"/>
  <c r="M159" i="4"/>
  <c r="N159" i="4" s="1"/>
  <c r="J159" i="4"/>
  <c r="K159" i="4" s="1"/>
  <c r="M158" i="4"/>
  <c r="N158" i="4" s="1"/>
  <c r="J158" i="4"/>
  <c r="K158" i="4" s="1"/>
  <c r="M157" i="4"/>
  <c r="N157" i="4" s="1"/>
  <c r="J157" i="4"/>
  <c r="K157" i="4" s="1"/>
  <c r="M156" i="4"/>
  <c r="N156" i="4" s="1"/>
  <c r="J156" i="4"/>
  <c r="K156" i="4" s="1"/>
  <c r="M155" i="4"/>
  <c r="N155" i="4" s="1"/>
  <c r="J155" i="4"/>
  <c r="K155" i="4" s="1"/>
  <c r="M154" i="4"/>
  <c r="N154" i="4" s="1"/>
  <c r="J154" i="4"/>
  <c r="K154" i="4" s="1"/>
  <c r="M153" i="4"/>
  <c r="N153" i="4" s="1"/>
  <c r="J153" i="4"/>
  <c r="K153" i="4" s="1"/>
  <c r="M152" i="4"/>
  <c r="N152" i="4" s="1"/>
  <c r="J152" i="4"/>
  <c r="K152" i="4" s="1"/>
  <c r="M151" i="4"/>
  <c r="N151" i="4" s="1"/>
  <c r="J151" i="4"/>
  <c r="K151" i="4" s="1"/>
  <c r="M150" i="4"/>
  <c r="N150" i="4" s="1"/>
  <c r="J150" i="4"/>
  <c r="K150" i="4" s="1"/>
  <c r="M149" i="4"/>
  <c r="N149" i="4" s="1"/>
  <c r="J149" i="4"/>
  <c r="K149" i="4" s="1"/>
  <c r="M148" i="4"/>
  <c r="N148" i="4" s="1"/>
  <c r="J148" i="4"/>
  <c r="K148" i="4" s="1"/>
  <c r="M147" i="4"/>
  <c r="N147" i="4" s="1"/>
  <c r="J147" i="4"/>
  <c r="K147" i="4" s="1"/>
  <c r="M146" i="4"/>
  <c r="N146" i="4" s="1"/>
  <c r="J146" i="4"/>
  <c r="K146" i="4" s="1"/>
  <c r="M145" i="4"/>
  <c r="N145" i="4" s="1"/>
  <c r="J145" i="4"/>
  <c r="K145" i="4" s="1"/>
  <c r="M144" i="4"/>
  <c r="N144" i="4" s="1"/>
  <c r="J144" i="4"/>
  <c r="K144" i="4" s="1"/>
  <c r="M143" i="4"/>
  <c r="N143" i="4" s="1"/>
  <c r="J143" i="4"/>
  <c r="K143" i="4" s="1"/>
  <c r="M142" i="4"/>
  <c r="N142" i="4" s="1"/>
  <c r="J142" i="4"/>
  <c r="K142" i="4" s="1"/>
  <c r="M141" i="4"/>
  <c r="N141" i="4" s="1"/>
  <c r="J141" i="4"/>
  <c r="K141" i="4" s="1"/>
  <c r="M140" i="4"/>
  <c r="N140" i="4" s="1"/>
  <c r="J140" i="4"/>
  <c r="K140" i="4" s="1"/>
  <c r="M139" i="4"/>
  <c r="N139" i="4" s="1"/>
  <c r="J139" i="4"/>
  <c r="K139" i="4" s="1"/>
  <c r="M138" i="4"/>
  <c r="N138" i="4" s="1"/>
  <c r="J138" i="4"/>
  <c r="K138" i="4" s="1"/>
  <c r="M137" i="4"/>
  <c r="N137" i="4" s="1"/>
  <c r="J137" i="4"/>
  <c r="K137" i="4" s="1"/>
  <c r="M136" i="4"/>
  <c r="N136" i="4" s="1"/>
  <c r="J136" i="4"/>
  <c r="K136" i="4" s="1"/>
  <c r="M135" i="4"/>
  <c r="N135" i="4" s="1"/>
  <c r="J135" i="4"/>
  <c r="K135" i="4" s="1"/>
  <c r="M134" i="4"/>
  <c r="N134" i="4" s="1"/>
  <c r="J134" i="4"/>
  <c r="K134" i="4" s="1"/>
  <c r="M133" i="4"/>
  <c r="N133" i="4" s="1"/>
  <c r="J133" i="4"/>
  <c r="K133" i="4" s="1"/>
  <c r="M132" i="4"/>
  <c r="N132" i="4" s="1"/>
  <c r="J132" i="4"/>
  <c r="K132" i="4" s="1"/>
  <c r="M131" i="4"/>
  <c r="N131" i="4" s="1"/>
  <c r="J131" i="4"/>
  <c r="K131" i="4" s="1"/>
  <c r="M130" i="4"/>
  <c r="N130" i="4" s="1"/>
  <c r="J130" i="4"/>
  <c r="K130" i="4" s="1"/>
  <c r="M129" i="4"/>
  <c r="N129" i="4" s="1"/>
  <c r="J129" i="4"/>
  <c r="K129" i="4" s="1"/>
  <c r="M128" i="4"/>
  <c r="N128" i="4" s="1"/>
  <c r="J128" i="4"/>
  <c r="K128" i="4" s="1"/>
  <c r="M127" i="4"/>
  <c r="N127" i="4" s="1"/>
  <c r="J127" i="4"/>
  <c r="K127" i="4" s="1"/>
  <c r="M126" i="4"/>
  <c r="N126" i="4" s="1"/>
  <c r="J126" i="4"/>
  <c r="K126" i="4" s="1"/>
  <c r="M125" i="4"/>
  <c r="N125" i="4" s="1"/>
  <c r="J125" i="4"/>
  <c r="K125" i="4" s="1"/>
  <c r="M124" i="4"/>
  <c r="N124" i="4" s="1"/>
  <c r="J124" i="4"/>
  <c r="K124" i="4" s="1"/>
  <c r="M123" i="4"/>
  <c r="N123" i="4" s="1"/>
  <c r="J123" i="4"/>
  <c r="K123" i="4" s="1"/>
  <c r="M122" i="4"/>
  <c r="N122" i="4" s="1"/>
  <c r="J122" i="4"/>
  <c r="K122" i="4" s="1"/>
  <c r="M121" i="4"/>
  <c r="N121" i="4" s="1"/>
  <c r="J121" i="4"/>
  <c r="K121" i="4" s="1"/>
  <c r="M120" i="4"/>
  <c r="N120" i="4" s="1"/>
  <c r="J120" i="4"/>
  <c r="K120" i="4" s="1"/>
  <c r="M119" i="4"/>
  <c r="N119" i="4" s="1"/>
  <c r="J119" i="4"/>
  <c r="K119" i="4" s="1"/>
  <c r="M118" i="4"/>
  <c r="N118" i="4" s="1"/>
  <c r="J118" i="4"/>
  <c r="K118" i="4" s="1"/>
  <c r="M117" i="4"/>
  <c r="N117" i="4" s="1"/>
  <c r="J117" i="4"/>
  <c r="K117" i="4" s="1"/>
  <c r="M106" i="4"/>
  <c r="N106" i="4" s="1"/>
  <c r="J106" i="4"/>
  <c r="K106" i="4" s="1"/>
  <c r="M105" i="4"/>
  <c r="N105" i="4" s="1"/>
  <c r="J105" i="4"/>
  <c r="K105" i="4" s="1"/>
  <c r="M104" i="4"/>
  <c r="N104" i="4" s="1"/>
  <c r="J104" i="4"/>
  <c r="K104" i="4" s="1"/>
  <c r="M103" i="4"/>
  <c r="N103" i="4" s="1"/>
  <c r="J103" i="4"/>
  <c r="K103" i="4" s="1"/>
  <c r="M102" i="4"/>
  <c r="N102" i="4" s="1"/>
  <c r="J102" i="4"/>
  <c r="K102" i="4" s="1"/>
  <c r="M101" i="4"/>
  <c r="N101" i="4" s="1"/>
  <c r="J101" i="4"/>
  <c r="K101" i="4" s="1"/>
  <c r="M100" i="4"/>
  <c r="N100" i="4" s="1"/>
  <c r="J100" i="4"/>
  <c r="K100" i="4" s="1"/>
  <c r="M99" i="4"/>
  <c r="N99" i="4" s="1"/>
  <c r="J99" i="4"/>
  <c r="K99" i="4" s="1"/>
  <c r="M98" i="4"/>
  <c r="N98" i="4" s="1"/>
  <c r="J98" i="4"/>
  <c r="K98" i="4" s="1"/>
  <c r="M97" i="4"/>
  <c r="N97" i="4" s="1"/>
  <c r="J97" i="4"/>
  <c r="K97" i="4" s="1"/>
  <c r="M96" i="4"/>
  <c r="N96" i="4" s="1"/>
  <c r="J96" i="4"/>
  <c r="K96" i="4" s="1"/>
  <c r="M95" i="4"/>
  <c r="N95" i="4" s="1"/>
  <c r="J95" i="4"/>
  <c r="K95" i="4" s="1"/>
  <c r="M94" i="4"/>
  <c r="N94" i="4" s="1"/>
  <c r="J94" i="4"/>
  <c r="K94" i="4" s="1"/>
  <c r="M93" i="4"/>
  <c r="N93" i="4" s="1"/>
  <c r="J93" i="4"/>
  <c r="K93" i="4" s="1"/>
  <c r="M92" i="4"/>
  <c r="N92" i="4" s="1"/>
  <c r="J92" i="4"/>
  <c r="K92" i="4" s="1"/>
  <c r="M91" i="4"/>
  <c r="N91" i="4" s="1"/>
  <c r="J91" i="4"/>
  <c r="K91" i="4" s="1"/>
  <c r="M90" i="4"/>
  <c r="N90" i="4" s="1"/>
  <c r="J90" i="4"/>
  <c r="K90" i="4" s="1"/>
  <c r="M89" i="4"/>
  <c r="N89" i="4" s="1"/>
  <c r="J89" i="4"/>
  <c r="K89" i="4" s="1"/>
  <c r="M88" i="4"/>
  <c r="N88" i="4" s="1"/>
  <c r="J88" i="4"/>
  <c r="K88" i="4" s="1"/>
  <c r="M87" i="4"/>
  <c r="N87" i="4" s="1"/>
  <c r="J87" i="4"/>
  <c r="K87" i="4" s="1"/>
  <c r="M86" i="4"/>
  <c r="N86" i="4" s="1"/>
  <c r="J86" i="4"/>
  <c r="K86" i="4" s="1"/>
  <c r="M85" i="4"/>
  <c r="N85" i="4" s="1"/>
  <c r="J85" i="4"/>
  <c r="K85" i="4" s="1"/>
  <c r="M84" i="4"/>
  <c r="N84" i="4" s="1"/>
  <c r="J84" i="4"/>
  <c r="K84" i="4" s="1"/>
  <c r="M83" i="4"/>
  <c r="N83" i="4" s="1"/>
  <c r="J83" i="4"/>
  <c r="K83" i="4" s="1"/>
  <c r="M82" i="4"/>
  <c r="N82" i="4" s="1"/>
  <c r="J82" i="4"/>
  <c r="K82" i="4" s="1"/>
  <c r="M81" i="4"/>
  <c r="N81" i="4" s="1"/>
  <c r="J81" i="4"/>
  <c r="K81" i="4" s="1"/>
  <c r="M80" i="4"/>
  <c r="N80" i="4" s="1"/>
  <c r="J80" i="4"/>
  <c r="K80" i="4" s="1"/>
  <c r="M79" i="4"/>
  <c r="N79" i="4" s="1"/>
  <c r="J79" i="4"/>
  <c r="K79" i="4" s="1"/>
  <c r="M78" i="4"/>
  <c r="N78" i="4" s="1"/>
  <c r="J78" i="4"/>
  <c r="K78" i="4" s="1"/>
  <c r="M77" i="4"/>
  <c r="N77" i="4" s="1"/>
  <c r="J77" i="4"/>
  <c r="K77" i="4" s="1"/>
  <c r="M76" i="4"/>
  <c r="N76" i="4" s="1"/>
  <c r="J76" i="4"/>
  <c r="K76" i="4" s="1"/>
  <c r="M75" i="4"/>
  <c r="N75" i="4" s="1"/>
  <c r="J75" i="4"/>
  <c r="K75" i="4" s="1"/>
  <c r="M74" i="4"/>
  <c r="N74" i="4" s="1"/>
  <c r="J74" i="4"/>
  <c r="K74" i="4" s="1"/>
  <c r="M73" i="4"/>
  <c r="N73" i="4" s="1"/>
  <c r="J73" i="4"/>
  <c r="K73" i="4" s="1"/>
  <c r="M72" i="4"/>
  <c r="N72" i="4" s="1"/>
  <c r="J72" i="4"/>
  <c r="K72" i="4" s="1"/>
  <c r="M71" i="4"/>
  <c r="N71" i="4" s="1"/>
  <c r="J71" i="4"/>
  <c r="K71" i="4" s="1"/>
  <c r="M70" i="4"/>
  <c r="N70" i="4" s="1"/>
  <c r="J70" i="4"/>
  <c r="K70" i="4" s="1"/>
  <c r="M69" i="4"/>
  <c r="N69" i="4" s="1"/>
  <c r="J69" i="4"/>
  <c r="K69" i="4" s="1"/>
  <c r="M68" i="4"/>
  <c r="N68" i="4" s="1"/>
  <c r="J68" i="4"/>
  <c r="K68" i="4" s="1"/>
  <c r="M67" i="4"/>
  <c r="N67" i="4" s="1"/>
  <c r="J67" i="4"/>
  <c r="K67" i="4" s="1"/>
  <c r="M66" i="4"/>
  <c r="N66" i="4" s="1"/>
  <c r="J66" i="4"/>
  <c r="K66" i="4" s="1"/>
  <c r="M65" i="4"/>
  <c r="N65" i="4" s="1"/>
  <c r="J65" i="4"/>
  <c r="K65" i="4" s="1"/>
  <c r="M64" i="4"/>
  <c r="N64" i="4" s="1"/>
  <c r="J64" i="4"/>
  <c r="K64" i="4" s="1"/>
  <c r="M63" i="4"/>
  <c r="N63" i="4" s="1"/>
  <c r="J63" i="4"/>
  <c r="K63" i="4" s="1"/>
  <c r="M62" i="4"/>
  <c r="N62" i="4" s="1"/>
  <c r="J62" i="4"/>
  <c r="K62" i="4" s="1"/>
  <c r="M61" i="4"/>
  <c r="N61" i="4" s="1"/>
  <c r="J61" i="4"/>
  <c r="K61" i="4" s="1"/>
  <c r="J6" i="4"/>
  <c r="K6" i="4" s="1"/>
  <c r="M6" i="4"/>
  <c r="N6" i="4" s="1"/>
  <c r="J7" i="4"/>
  <c r="K7" i="4" s="1"/>
  <c r="M7" i="4"/>
  <c r="N7" i="4" s="1"/>
  <c r="J8" i="4"/>
  <c r="K8" i="4" s="1"/>
  <c r="M8" i="4"/>
  <c r="N8" i="4" s="1"/>
  <c r="J9" i="4"/>
  <c r="K9" i="4" s="1"/>
  <c r="M9" i="4"/>
  <c r="N9" i="4" s="1"/>
  <c r="J10" i="4"/>
  <c r="K10" i="4" s="1"/>
  <c r="M10" i="4"/>
  <c r="N10" i="4" s="1"/>
  <c r="J11" i="4"/>
  <c r="K11" i="4" s="1"/>
  <c r="M11" i="4"/>
  <c r="N11" i="4" s="1"/>
  <c r="J12" i="4"/>
  <c r="K12" i="4" s="1"/>
  <c r="M12" i="4"/>
  <c r="N12" i="4" s="1"/>
  <c r="J13" i="4"/>
  <c r="K13" i="4" s="1"/>
  <c r="M13" i="4"/>
  <c r="N13" i="4" s="1"/>
  <c r="J14" i="4"/>
  <c r="K14" i="4" s="1"/>
  <c r="M14" i="4"/>
  <c r="N14" i="4" s="1"/>
  <c r="J15" i="4"/>
  <c r="K15" i="4" s="1"/>
  <c r="M15" i="4"/>
  <c r="N15" i="4" s="1"/>
  <c r="J16" i="4"/>
  <c r="K16" i="4" s="1"/>
  <c r="M16" i="4"/>
  <c r="N16" i="4" s="1"/>
  <c r="J17" i="4"/>
  <c r="K17" i="4" s="1"/>
  <c r="M17" i="4"/>
  <c r="N17" i="4" s="1"/>
  <c r="J18" i="4"/>
  <c r="K18" i="4" s="1"/>
  <c r="M18" i="4"/>
  <c r="N18" i="4" s="1"/>
  <c r="J19" i="4"/>
  <c r="K19" i="4" s="1"/>
  <c r="M19" i="4"/>
  <c r="N19" i="4" s="1"/>
  <c r="J20" i="4"/>
  <c r="K20" i="4" s="1"/>
  <c r="M20" i="4"/>
  <c r="N20" i="4" s="1"/>
  <c r="J21" i="4"/>
  <c r="K21" i="4" s="1"/>
  <c r="M21" i="4"/>
  <c r="N21" i="4" s="1"/>
  <c r="J22" i="4"/>
  <c r="K22" i="4" s="1"/>
  <c r="M22" i="4"/>
  <c r="N22" i="4" s="1"/>
  <c r="J23" i="4"/>
  <c r="K23" i="4" s="1"/>
  <c r="M23" i="4"/>
  <c r="N23" i="4" s="1"/>
  <c r="J24" i="4"/>
  <c r="K24" i="4" s="1"/>
  <c r="M24" i="4"/>
  <c r="N24" i="4" s="1"/>
  <c r="J25" i="4"/>
  <c r="K25" i="4" s="1"/>
  <c r="M25" i="4"/>
  <c r="N25" i="4" s="1"/>
  <c r="J26" i="4"/>
  <c r="K26" i="4" s="1"/>
  <c r="M26" i="4"/>
  <c r="N26" i="4" s="1"/>
  <c r="J27" i="4"/>
  <c r="K27" i="4" s="1"/>
  <c r="M27" i="4"/>
  <c r="N27" i="4" s="1"/>
  <c r="J28" i="4"/>
  <c r="K28" i="4" s="1"/>
  <c r="M28" i="4"/>
  <c r="N28" i="4" s="1"/>
  <c r="J29" i="4"/>
  <c r="K29" i="4" s="1"/>
  <c r="M29" i="4"/>
  <c r="N29" i="4" s="1"/>
  <c r="J30" i="4"/>
  <c r="K30" i="4" s="1"/>
  <c r="M30" i="4"/>
  <c r="N30" i="4"/>
  <c r="J31" i="4"/>
  <c r="K31" i="4" s="1"/>
  <c r="M31" i="4"/>
  <c r="N31" i="4" s="1"/>
  <c r="J32" i="4"/>
  <c r="K32" i="4" s="1"/>
  <c r="M32" i="4"/>
  <c r="N32" i="4" s="1"/>
  <c r="J33" i="4"/>
  <c r="K33" i="4" s="1"/>
  <c r="M33" i="4"/>
  <c r="N33" i="4" s="1"/>
  <c r="J34" i="4"/>
  <c r="K34" i="4" s="1"/>
  <c r="M34" i="4"/>
  <c r="N34" i="4" s="1"/>
  <c r="J35" i="4"/>
  <c r="K35" i="4" s="1"/>
  <c r="M35" i="4"/>
  <c r="N35" i="4" s="1"/>
  <c r="J36" i="4"/>
  <c r="K36" i="4" s="1"/>
  <c r="M36" i="4"/>
  <c r="N36" i="4" s="1"/>
  <c r="J37" i="4"/>
  <c r="K37" i="4" s="1"/>
  <c r="M37" i="4"/>
  <c r="N37" i="4" s="1"/>
  <c r="J38" i="4"/>
  <c r="K38" i="4" s="1"/>
  <c r="M38" i="4"/>
  <c r="N38" i="4" s="1"/>
  <c r="J39" i="4"/>
  <c r="K39" i="4" s="1"/>
  <c r="M39" i="4"/>
  <c r="N39" i="4" s="1"/>
  <c r="J40" i="4"/>
  <c r="K40" i="4" s="1"/>
  <c r="M40" i="4"/>
  <c r="N40" i="4" s="1"/>
  <c r="J41" i="4"/>
  <c r="K41" i="4" s="1"/>
  <c r="M41" i="4"/>
  <c r="N41" i="4"/>
  <c r="J42" i="4"/>
  <c r="K42" i="4" s="1"/>
  <c r="M42" i="4"/>
  <c r="N42" i="4" s="1"/>
  <c r="J43" i="4"/>
  <c r="K43" i="4" s="1"/>
  <c r="M43" i="4"/>
  <c r="N43" i="4" s="1"/>
  <c r="J44" i="4"/>
  <c r="K44" i="4" s="1"/>
  <c r="M44" i="4"/>
  <c r="N44" i="4" s="1"/>
  <c r="J45" i="4"/>
  <c r="K45" i="4" s="1"/>
  <c r="M45" i="4"/>
  <c r="N45" i="4" s="1"/>
  <c r="J46" i="4"/>
  <c r="K46" i="4" s="1"/>
  <c r="M46" i="4"/>
  <c r="N46" i="4" s="1"/>
  <c r="J47" i="4"/>
  <c r="K47" i="4" s="1"/>
  <c r="M47" i="4"/>
  <c r="N47" i="4" s="1"/>
  <c r="J48" i="4"/>
  <c r="K48" i="4" s="1"/>
  <c r="M48" i="4"/>
  <c r="N48" i="4" s="1"/>
  <c r="J49" i="4"/>
  <c r="K49" i="4" s="1"/>
  <c r="M49" i="4"/>
  <c r="N49" i="4" s="1"/>
  <c r="J50" i="4"/>
  <c r="K50" i="4" s="1"/>
  <c r="M50" i="4"/>
  <c r="N50" i="4" s="1"/>
  <c r="J51" i="4"/>
  <c r="K51" i="4" s="1"/>
  <c r="M51" i="4"/>
  <c r="N51" i="4" s="1"/>
  <c r="J52" i="4"/>
  <c r="K52" i="4" s="1"/>
  <c r="M52" i="4"/>
  <c r="N52" i="4" s="1"/>
  <c r="M5" i="4"/>
  <c r="N5" i="4" s="1"/>
  <c r="J5" i="4"/>
  <c r="K5" i="4" s="1"/>
  <c r="M333" i="3"/>
  <c r="N333" i="3" s="1"/>
  <c r="J333" i="3"/>
  <c r="K333" i="3" s="1"/>
  <c r="M332" i="3"/>
  <c r="N332" i="3" s="1"/>
  <c r="J332" i="3"/>
  <c r="K332" i="3" s="1"/>
  <c r="M331" i="3"/>
  <c r="N331" i="3" s="1"/>
  <c r="J331" i="3"/>
  <c r="K331" i="3" s="1"/>
  <c r="M330" i="3"/>
  <c r="N330" i="3" s="1"/>
  <c r="J330" i="3"/>
  <c r="K330" i="3" s="1"/>
  <c r="M329" i="3"/>
  <c r="N329" i="3" s="1"/>
  <c r="J329" i="3"/>
  <c r="K329" i="3" s="1"/>
  <c r="M328" i="3"/>
  <c r="N328" i="3" s="1"/>
  <c r="J328" i="3"/>
  <c r="K328" i="3" s="1"/>
  <c r="M327" i="3"/>
  <c r="N327" i="3" s="1"/>
  <c r="J327" i="3"/>
  <c r="K327" i="3" s="1"/>
  <c r="M326" i="3"/>
  <c r="N326" i="3" s="1"/>
  <c r="J326" i="3"/>
  <c r="K326" i="3" s="1"/>
  <c r="M325" i="3"/>
  <c r="N325" i="3" s="1"/>
  <c r="J325" i="3"/>
  <c r="K325" i="3" s="1"/>
  <c r="M324" i="3"/>
  <c r="N324" i="3" s="1"/>
  <c r="J324" i="3"/>
  <c r="K324" i="3" s="1"/>
  <c r="M323" i="3"/>
  <c r="N323" i="3" s="1"/>
  <c r="J323" i="3"/>
  <c r="K323" i="3" s="1"/>
  <c r="M322" i="3"/>
  <c r="N322" i="3" s="1"/>
  <c r="J322" i="3"/>
  <c r="K322" i="3" s="1"/>
  <c r="M321" i="3"/>
  <c r="N321" i="3" s="1"/>
  <c r="J321" i="3"/>
  <c r="K321" i="3" s="1"/>
  <c r="M320" i="3"/>
  <c r="N320" i="3" s="1"/>
  <c r="J320" i="3"/>
  <c r="K320" i="3" s="1"/>
  <c r="M319" i="3"/>
  <c r="N319" i="3" s="1"/>
  <c r="J319" i="3"/>
  <c r="K319" i="3" s="1"/>
  <c r="M318" i="3"/>
  <c r="N318" i="3" s="1"/>
  <c r="J318" i="3"/>
  <c r="K318" i="3" s="1"/>
  <c r="M317" i="3"/>
  <c r="N317" i="3" s="1"/>
  <c r="J317" i="3"/>
  <c r="K317" i="3" s="1"/>
  <c r="M316" i="3"/>
  <c r="N316" i="3" s="1"/>
  <c r="J316" i="3"/>
  <c r="K316" i="3" s="1"/>
  <c r="M315" i="3"/>
  <c r="N315" i="3" s="1"/>
  <c r="J315" i="3"/>
  <c r="K315" i="3" s="1"/>
  <c r="M314" i="3"/>
  <c r="N314" i="3" s="1"/>
  <c r="J314" i="3"/>
  <c r="K314" i="3" s="1"/>
  <c r="M313" i="3"/>
  <c r="N313" i="3" s="1"/>
  <c r="J313" i="3"/>
  <c r="K313" i="3" s="1"/>
  <c r="M312" i="3"/>
  <c r="N312" i="3" s="1"/>
  <c r="J312" i="3"/>
  <c r="K312" i="3" s="1"/>
  <c r="M311" i="3"/>
  <c r="N311" i="3" s="1"/>
  <c r="J311" i="3"/>
  <c r="K311" i="3" s="1"/>
  <c r="M310" i="3"/>
  <c r="N310" i="3" s="1"/>
  <c r="J310" i="3"/>
  <c r="K310" i="3" s="1"/>
  <c r="M309" i="3"/>
  <c r="N309" i="3" s="1"/>
  <c r="J309" i="3"/>
  <c r="K309" i="3" s="1"/>
  <c r="M308" i="3"/>
  <c r="N308" i="3" s="1"/>
  <c r="J308" i="3"/>
  <c r="K308" i="3" s="1"/>
  <c r="M307" i="3"/>
  <c r="N307" i="3" s="1"/>
  <c r="J307" i="3"/>
  <c r="K307" i="3" s="1"/>
  <c r="M306" i="3"/>
  <c r="N306" i="3" s="1"/>
  <c r="J306" i="3"/>
  <c r="K306" i="3" s="1"/>
  <c r="M305" i="3"/>
  <c r="N305" i="3" s="1"/>
  <c r="J305" i="3"/>
  <c r="K305" i="3" s="1"/>
  <c r="M304" i="3"/>
  <c r="N304" i="3" s="1"/>
  <c r="J304" i="3"/>
  <c r="K304" i="3" s="1"/>
  <c r="M303" i="3"/>
  <c r="N303" i="3" s="1"/>
  <c r="J303" i="3"/>
  <c r="K303" i="3" s="1"/>
  <c r="M302" i="3"/>
  <c r="N302" i="3" s="1"/>
  <c r="J302" i="3"/>
  <c r="K302" i="3" s="1"/>
  <c r="M301" i="3"/>
  <c r="N301" i="3" s="1"/>
  <c r="J301" i="3"/>
  <c r="K301" i="3" s="1"/>
  <c r="M300" i="3"/>
  <c r="N300" i="3" s="1"/>
  <c r="J300" i="3"/>
  <c r="K300" i="3" s="1"/>
  <c r="M299" i="3"/>
  <c r="N299" i="3" s="1"/>
  <c r="J299" i="3"/>
  <c r="K299" i="3" s="1"/>
  <c r="M298" i="3"/>
  <c r="N298" i="3" s="1"/>
  <c r="J298" i="3"/>
  <c r="K298" i="3" s="1"/>
  <c r="M297" i="3"/>
  <c r="N297" i="3" s="1"/>
  <c r="J297" i="3"/>
  <c r="K297" i="3" s="1"/>
  <c r="M296" i="3"/>
  <c r="N296" i="3" s="1"/>
  <c r="J296" i="3"/>
  <c r="K296" i="3" s="1"/>
  <c r="M295" i="3"/>
  <c r="N295" i="3" s="1"/>
  <c r="J295" i="3"/>
  <c r="K295" i="3" s="1"/>
  <c r="M294" i="3"/>
  <c r="N294" i="3" s="1"/>
  <c r="J294" i="3"/>
  <c r="K294" i="3" s="1"/>
  <c r="M293" i="3"/>
  <c r="N293" i="3" s="1"/>
  <c r="J293" i="3"/>
  <c r="K293" i="3" s="1"/>
  <c r="M292" i="3"/>
  <c r="N292" i="3" s="1"/>
  <c r="J292" i="3"/>
  <c r="K292" i="3" s="1"/>
  <c r="M281" i="3"/>
  <c r="N281" i="3" s="1"/>
  <c r="J281" i="3"/>
  <c r="K281" i="3" s="1"/>
  <c r="M280" i="3"/>
  <c r="N280" i="3" s="1"/>
  <c r="J280" i="3"/>
  <c r="K280" i="3" s="1"/>
  <c r="M279" i="3"/>
  <c r="N279" i="3" s="1"/>
  <c r="J279" i="3"/>
  <c r="K279" i="3" s="1"/>
  <c r="M278" i="3"/>
  <c r="N278" i="3" s="1"/>
  <c r="J278" i="3"/>
  <c r="K278" i="3" s="1"/>
  <c r="M277" i="3"/>
  <c r="N277" i="3" s="1"/>
  <c r="J277" i="3"/>
  <c r="K277" i="3" s="1"/>
  <c r="M276" i="3"/>
  <c r="N276" i="3" s="1"/>
  <c r="J276" i="3"/>
  <c r="K276" i="3" s="1"/>
  <c r="M275" i="3"/>
  <c r="N275" i="3" s="1"/>
  <c r="J275" i="3"/>
  <c r="K275" i="3" s="1"/>
  <c r="M274" i="3"/>
  <c r="N274" i="3" s="1"/>
  <c r="J274" i="3"/>
  <c r="K274" i="3" s="1"/>
  <c r="M273" i="3"/>
  <c r="N273" i="3" s="1"/>
  <c r="J273" i="3"/>
  <c r="K273" i="3" s="1"/>
  <c r="M272" i="3"/>
  <c r="N272" i="3" s="1"/>
  <c r="J272" i="3"/>
  <c r="K272" i="3" s="1"/>
  <c r="M271" i="3"/>
  <c r="N271" i="3" s="1"/>
  <c r="J271" i="3"/>
  <c r="K271" i="3" s="1"/>
  <c r="M270" i="3"/>
  <c r="N270" i="3" s="1"/>
  <c r="J270" i="3"/>
  <c r="K270" i="3" s="1"/>
  <c r="M269" i="3"/>
  <c r="N269" i="3" s="1"/>
  <c r="J269" i="3"/>
  <c r="K269" i="3" s="1"/>
  <c r="M268" i="3"/>
  <c r="N268" i="3" s="1"/>
  <c r="J268" i="3"/>
  <c r="K268" i="3" s="1"/>
  <c r="M267" i="3"/>
  <c r="N267" i="3" s="1"/>
  <c r="J267" i="3"/>
  <c r="K267" i="3" s="1"/>
  <c r="M266" i="3"/>
  <c r="N266" i="3" s="1"/>
  <c r="J266" i="3"/>
  <c r="K266" i="3" s="1"/>
  <c r="M265" i="3"/>
  <c r="N265" i="3" s="1"/>
  <c r="J265" i="3"/>
  <c r="K265" i="3" s="1"/>
  <c r="M264" i="3"/>
  <c r="N264" i="3" s="1"/>
  <c r="J264" i="3"/>
  <c r="K264" i="3" s="1"/>
  <c r="M263" i="3"/>
  <c r="N263" i="3" s="1"/>
  <c r="J263" i="3"/>
  <c r="K263" i="3" s="1"/>
  <c r="M262" i="3"/>
  <c r="N262" i="3" s="1"/>
  <c r="J262" i="3"/>
  <c r="K262" i="3" s="1"/>
  <c r="M261" i="3"/>
  <c r="N261" i="3" s="1"/>
  <c r="J261" i="3"/>
  <c r="K261" i="3" s="1"/>
  <c r="M260" i="3"/>
  <c r="N260" i="3" s="1"/>
  <c r="J260" i="3"/>
  <c r="K260" i="3" s="1"/>
  <c r="M259" i="3"/>
  <c r="N259" i="3" s="1"/>
  <c r="J259" i="3"/>
  <c r="K259" i="3" s="1"/>
  <c r="M258" i="3"/>
  <c r="N258" i="3" s="1"/>
  <c r="J258" i="3"/>
  <c r="K258" i="3" s="1"/>
  <c r="M257" i="3"/>
  <c r="N257" i="3" s="1"/>
  <c r="J257" i="3"/>
  <c r="K257" i="3" s="1"/>
  <c r="M256" i="3"/>
  <c r="N256" i="3" s="1"/>
  <c r="J256" i="3"/>
  <c r="K256" i="3" s="1"/>
  <c r="M255" i="3"/>
  <c r="N255" i="3" s="1"/>
  <c r="J255" i="3"/>
  <c r="K255" i="3" s="1"/>
  <c r="M254" i="3"/>
  <c r="N254" i="3" s="1"/>
  <c r="J254" i="3"/>
  <c r="K254" i="3" s="1"/>
  <c r="M253" i="3"/>
  <c r="N253" i="3" s="1"/>
  <c r="J253" i="3"/>
  <c r="K253" i="3" s="1"/>
  <c r="M252" i="3"/>
  <c r="N252" i="3" s="1"/>
  <c r="J252" i="3"/>
  <c r="K252" i="3" s="1"/>
  <c r="M251" i="3"/>
  <c r="N251" i="3" s="1"/>
  <c r="J251" i="3"/>
  <c r="K251" i="3" s="1"/>
  <c r="M250" i="3"/>
  <c r="N250" i="3" s="1"/>
  <c r="J250" i="3"/>
  <c r="K250" i="3" s="1"/>
  <c r="M249" i="3"/>
  <c r="N249" i="3" s="1"/>
  <c r="J249" i="3"/>
  <c r="K249" i="3" s="1"/>
  <c r="M248" i="3"/>
  <c r="N248" i="3" s="1"/>
  <c r="J248" i="3"/>
  <c r="K248" i="3" s="1"/>
  <c r="M247" i="3"/>
  <c r="N247" i="3" s="1"/>
  <c r="J247" i="3"/>
  <c r="K247" i="3" s="1"/>
  <c r="M246" i="3"/>
  <c r="N246" i="3" s="1"/>
  <c r="J246" i="3"/>
  <c r="K246" i="3" s="1"/>
  <c r="M245" i="3"/>
  <c r="N245" i="3" s="1"/>
  <c r="J245" i="3"/>
  <c r="K245" i="3" s="1"/>
  <c r="M244" i="3"/>
  <c r="N244" i="3" s="1"/>
  <c r="J244" i="3"/>
  <c r="K244" i="3" s="1"/>
  <c r="M243" i="3"/>
  <c r="N243" i="3" s="1"/>
  <c r="J243" i="3"/>
  <c r="K243" i="3" s="1"/>
  <c r="M242" i="3"/>
  <c r="N242" i="3" s="1"/>
  <c r="J242" i="3"/>
  <c r="K242" i="3" s="1"/>
  <c r="M241" i="3"/>
  <c r="N241" i="3" s="1"/>
  <c r="J241" i="3"/>
  <c r="K241" i="3" s="1"/>
  <c r="M240" i="3"/>
  <c r="N240" i="3" s="1"/>
  <c r="J240" i="3"/>
  <c r="K240" i="3" s="1"/>
  <c r="M239" i="3"/>
  <c r="N239" i="3" s="1"/>
  <c r="J239" i="3"/>
  <c r="K239" i="3" s="1"/>
  <c r="M238" i="3"/>
  <c r="N238" i="3" s="1"/>
  <c r="J238" i="3"/>
  <c r="K238" i="3" s="1"/>
  <c r="M237" i="3"/>
  <c r="N237" i="3" s="1"/>
  <c r="J237" i="3"/>
  <c r="K237" i="3" s="1"/>
  <c r="M236" i="3"/>
  <c r="N236" i="3" s="1"/>
  <c r="J236" i="3"/>
  <c r="K236" i="3" s="1"/>
  <c r="M235" i="3"/>
  <c r="N235" i="3" s="1"/>
  <c r="J235" i="3"/>
  <c r="K235" i="3" s="1"/>
  <c r="M234" i="3"/>
  <c r="N234" i="3" s="1"/>
  <c r="J234" i="3"/>
  <c r="K234" i="3" s="1"/>
  <c r="M224" i="3"/>
  <c r="N224" i="3" s="1"/>
  <c r="J224" i="3"/>
  <c r="K224" i="3" s="1"/>
  <c r="M223" i="3"/>
  <c r="N223" i="3" s="1"/>
  <c r="J223" i="3"/>
  <c r="K223" i="3" s="1"/>
  <c r="M222" i="3"/>
  <c r="N222" i="3" s="1"/>
  <c r="J222" i="3"/>
  <c r="K222" i="3" s="1"/>
  <c r="M221" i="3"/>
  <c r="N221" i="3" s="1"/>
  <c r="J221" i="3"/>
  <c r="K221" i="3" s="1"/>
  <c r="M220" i="3"/>
  <c r="N220" i="3" s="1"/>
  <c r="J220" i="3"/>
  <c r="K220" i="3" s="1"/>
  <c r="M219" i="3"/>
  <c r="N219" i="3" s="1"/>
  <c r="J219" i="3"/>
  <c r="K219" i="3" s="1"/>
  <c r="M218" i="3"/>
  <c r="N218" i="3" s="1"/>
  <c r="J218" i="3"/>
  <c r="K218" i="3" s="1"/>
  <c r="M217" i="3"/>
  <c r="N217" i="3" s="1"/>
  <c r="J217" i="3"/>
  <c r="K217" i="3" s="1"/>
  <c r="M216" i="3"/>
  <c r="N216" i="3" s="1"/>
  <c r="J216" i="3"/>
  <c r="K216" i="3" s="1"/>
  <c r="M215" i="3"/>
  <c r="N215" i="3" s="1"/>
  <c r="J215" i="3"/>
  <c r="K215" i="3" s="1"/>
  <c r="M214" i="3"/>
  <c r="N214" i="3" s="1"/>
  <c r="J214" i="3"/>
  <c r="K214" i="3" s="1"/>
  <c r="M213" i="3"/>
  <c r="N213" i="3" s="1"/>
  <c r="J213" i="3"/>
  <c r="K213" i="3" s="1"/>
  <c r="M212" i="3"/>
  <c r="N212" i="3" s="1"/>
  <c r="J212" i="3"/>
  <c r="K212" i="3" s="1"/>
  <c r="M211" i="3"/>
  <c r="N211" i="3" s="1"/>
  <c r="J211" i="3"/>
  <c r="K211" i="3" s="1"/>
  <c r="M210" i="3"/>
  <c r="N210" i="3" s="1"/>
  <c r="J210" i="3"/>
  <c r="K210" i="3" s="1"/>
  <c r="M209" i="3"/>
  <c r="N209" i="3" s="1"/>
  <c r="J209" i="3"/>
  <c r="K209" i="3" s="1"/>
  <c r="M208" i="3"/>
  <c r="N208" i="3" s="1"/>
  <c r="J208" i="3"/>
  <c r="K208" i="3" s="1"/>
  <c r="M207" i="3"/>
  <c r="N207" i="3" s="1"/>
  <c r="J207" i="3"/>
  <c r="K207" i="3" s="1"/>
  <c r="M206" i="3"/>
  <c r="N206" i="3" s="1"/>
  <c r="J206" i="3"/>
  <c r="K206" i="3" s="1"/>
  <c r="M205" i="3"/>
  <c r="N205" i="3" s="1"/>
  <c r="J205" i="3"/>
  <c r="K205" i="3" s="1"/>
  <c r="M204" i="3"/>
  <c r="N204" i="3" s="1"/>
  <c r="J204" i="3"/>
  <c r="K204" i="3" s="1"/>
  <c r="M203" i="3"/>
  <c r="N203" i="3" s="1"/>
  <c r="J203" i="3"/>
  <c r="K203" i="3" s="1"/>
  <c r="M202" i="3"/>
  <c r="N202" i="3" s="1"/>
  <c r="J202" i="3"/>
  <c r="K202" i="3" s="1"/>
  <c r="M201" i="3"/>
  <c r="N201" i="3" s="1"/>
  <c r="J201" i="3"/>
  <c r="K201" i="3" s="1"/>
  <c r="M200" i="3"/>
  <c r="N200" i="3" s="1"/>
  <c r="J200" i="3"/>
  <c r="K200" i="3" s="1"/>
  <c r="M199" i="3"/>
  <c r="N199" i="3" s="1"/>
  <c r="J199" i="3"/>
  <c r="K199" i="3" s="1"/>
  <c r="M198" i="3"/>
  <c r="N198" i="3" s="1"/>
  <c r="J198" i="3"/>
  <c r="K198" i="3" s="1"/>
  <c r="M197" i="3"/>
  <c r="N197" i="3" s="1"/>
  <c r="J197" i="3"/>
  <c r="K197" i="3" s="1"/>
  <c r="M196" i="3"/>
  <c r="N196" i="3" s="1"/>
  <c r="J196" i="3"/>
  <c r="K196" i="3" s="1"/>
  <c r="M195" i="3"/>
  <c r="N195" i="3" s="1"/>
  <c r="J195" i="3"/>
  <c r="K195" i="3" s="1"/>
  <c r="M194" i="3"/>
  <c r="N194" i="3" s="1"/>
  <c r="J194" i="3"/>
  <c r="K194" i="3" s="1"/>
  <c r="M193" i="3"/>
  <c r="N193" i="3" s="1"/>
  <c r="J193" i="3"/>
  <c r="K193" i="3" s="1"/>
  <c r="M192" i="3"/>
  <c r="N192" i="3" s="1"/>
  <c r="J192" i="3"/>
  <c r="K192" i="3" s="1"/>
  <c r="M191" i="3"/>
  <c r="N191" i="3" s="1"/>
  <c r="J191" i="3"/>
  <c r="K191" i="3" s="1"/>
  <c r="M190" i="3"/>
  <c r="N190" i="3" s="1"/>
  <c r="J190" i="3"/>
  <c r="K190" i="3" s="1"/>
  <c r="M189" i="3"/>
  <c r="N189" i="3" s="1"/>
  <c r="J189" i="3"/>
  <c r="K189" i="3" s="1"/>
  <c r="M188" i="3"/>
  <c r="N188" i="3" s="1"/>
  <c r="J188" i="3"/>
  <c r="K188" i="3" s="1"/>
  <c r="M187" i="3"/>
  <c r="N187" i="3" s="1"/>
  <c r="J187" i="3"/>
  <c r="K187" i="3" s="1"/>
  <c r="M186" i="3"/>
  <c r="N186" i="3" s="1"/>
  <c r="J186" i="3"/>
  <c r="K186" i="3" s="1"/>
  <c r="M185" i="3"/>
  <c r="N185" i="3" s="1"/>
  <c r="J185" i="3"/>
  <c r="K185" i="3" s="1"/>
  <c r="M184" i="3"/>
  <c r="N184" i="3" s="1"/>
  <c r="J184" i="3"/>
  <c r="K184" i="3" s="1"/>
  <c r="M183" i="3"/>
  <c r="N183" i="3" s="1"/>
  <c r="J183" i="3"/>
  <c r="K183" i="3" s="1"/>
  <c r="M182" i="3"/>
  <c r="N182" i="3" s="1"/>
  <c r="J182" i="3"/>
  <c r="K182" i="3" s="1"/>
  <c r="M181" i="3"/>
  <c r="N181" i="3" s="1"/>
  <c r="J181" i="3"/>
  <c r="K181" i="3" s="1"/>
  <c r="M180" i="3"/>
  <c r="N180" i="3" s="1"/>
  <c r="J180" i="3"/>
  <c r="K180" i="3" s="1"/>
  <c r="M179" i="3"/>
  <c r="N179" i="3" s="1"/>
  <c r="J179" i="3"/>
  <c r="K179" i="3" s="1"/>
  <c r="M178" i="3"/>
  <c r="N178" i="3" s="1"/>
  <c r="J178" i="3"/>
  <c r="K178" i="3" s="1"/>
  <c r="M177" i="3"/>
  <c r="N177" i="3" s="1"/>
  <c r="J177" i="3"/>
  <c r="K177" i="3" s="1"/>
  <c r="M166" i="3"/>
  <c r="N166" i="3" s="1"/>
  <c r="J166" i="3"/>
  <c r="K166" i="3" s="1"/>
  <c r="M165" i="3"/>
  <c r="N165" i="3" s="1"/>
  <c r="J165" i="3"/>
  <c r="K165" i="3" s="1"/>
  <c r="M164" i="3"/>
  <c r="N164" i="3" s="1"/>
  <c r="J164" i="3"/>
  <c r="K164" i="3" s="1"/>
  <c r="M163" i="3"/>
  <c r="N163" i="3" s="1"/>
  <c r="J163" i="3"/>
  <c r="K163" i="3" s="1"/>
  <c r="M162" i="3"/>
  <c r="N162" i="3" s="1"/>
  <c r="J162" i="3"/>
  <c r="K162" i="3" s="1"/>
  <c r="M161" i="3"/>
  <c r="N161" i="3" s="1"/>
  <c r="J161" i="3"/>
  <c r="K161" i="3" s="1"/>
  <c r="M160" i="3"/>
  <c r="N160" i="3" s="1"/>
  <c r="J160" i="3"/>
  <c r="K160" i="3" s="1"/>
  <c r="M159" i="3"/>
  <c r="N159" i="3" s="1"/>
  <c r="J159" i="3"/>
  <c r="K159" i="3" s="1"/>
  <c r="M158" i="3"/>
  <c r="N158" i="3" s="1"/>
  <c r="J158" i="3"/>
  <c r="K158" i="3" s="1"/>
  <c r="M157" i="3"/>
  <c r="N157" i="3" s="1"/>
  <c r="J157" i="3"/>
  <c r="K157" i="3" s="1"/>
  <c r="M156" i="3"/>
  <c r="N156" i="3" s="1"/>
  <c r="J156" i="3"/>
  <c r="K156" i="3" s="1"/>
  <c r="M155" i="3"/>
  <c r="N155" i="3" s="1"/>
  <c r="J155" i="3"/>
  <c r="K155" i="3" s="1"/>
  <c r="M154" i="3"/>
  <c r="N154" i="3" s="1"/>
  <c r="J154" i="3"/>
  <c r="K154" i="3" s="1"/>
  <c r="M153" i="3"/>
  <c r="N153" i="3" s="1"/>
  <c r="J153" i="3"/>
  <c r="K153" i="3" s="1"/>
  <c r="M152" i="3"/>
  <c r="N152" i="3" s="1"/>
  <c r="J152" i="3"/>
  <c r="K152" i="3" s="1"/>
  <c r="M151" i="3"/>
  <c r="N151" i="3" s="1"/>
  <c r="J151" i="3"/>
  <c r="K151" i="3" s="1"/>
  <c r="M150" i="3"/>
  <c r="N150" i="3" s="1"/>
  <c r="J150" i="3"/>
  <c r="K150" i="3" s="1"/>
  <c r="M149" i="3"/>
  <c r="N149" i="3" s="1"/>
  <c r="J149" i="3"/>
  <c r="K149" i="3" s="1"/>
  <c r="M148" i="3"/>
  <c r="N148" i="3" s="1"/>
  <c r="J148" i="3"/>
  <c r="K148" i="3" s="1"/>
  <c r="M147" i="3"/>
  <c r="N147" i="3" s="1"/>
  <c r="J147" i="3"/>
  <c r="K147" i="3" s="1"/>
  <c r="M146" i="3"/>
  <c r="N146" i="3" s="1"/>
  <c r="J146" i="3"/>
  <c r="K146" i="3" s="1"/>
  <c r="M145" i="3"/>
  <c r="N145" i="3" s="1"/>
  <c r="J145" i="3"/>
  <c r="K145" i="3" s="1"/>
  <c r="M144" i="3"/>
  <c r="N144" i="3" s="1"/>
  <c r="J144" i="3"/>
  <c r="K144" i="3" s="1"/>
  <c r="M143" i="3"/>
  <c r="N143" i="3" s="1"/>
  <c r="J143" i="3"/>
  <c r="K143" i="3" s="1"/>
  <c r="M142" i="3"/>
  <c r="N142" i="3" s="1"/>
  <c r="J142" i="3"/>
  <c r="K142" i="3" s="1"/>
  <c r="M141" i="3"/>
  <c r="N141" i="3" s="1"/>
  <c r="J141" i="3"/>
  <c r="K141" i="3" s="1"/>
  <c r="M140" i="3"/>
  <c r="N140" i="3" s="1"/>
  <c r="J140" i="3"/>
  <c r="K140" i="3" s="1"/>
  <c r="M139" i="3"/>
  <c r="N139" i="3" s="1"/>
  <c r="J139" i="3"/>
  <c r="K139" i="3" s="1"/>
  <c r="M138" i="3"/>
  <c r="N138" i="3" s="1"/>
  <c r="J138" i="3"/>
  <c r="K138" i="3" s="1"/>
  <c r="M137" i="3"/>
  <c r="N137" i="3" s="1"/>
  <c r="J137" i="3"/>
  <c r="K137" i="3" s="1"/>
  <c r="M136" i="3"/>
  <c r="N136" i="3" s="1"/>
  <c r="J136" i="3"/>
  <c r="K136" i="3" s="1"/>
  <c r="M135" i="3"/>
  <c r="N135" i="3" s="1"/>
  <c r="J135" i="3"/>
  <c r="K135" i="3" s="1"/>
  <c r="M134" i="3"/>
  <c r="N134" i="3" s="1"/>
  <c r="J134" i="3"/>
  <c r="K134" i="3" s="1"/>
  <c r="M133" i="3"/>
  <c r="N133" i="3" s="1"/>
  <c r="J133" i="3"/>
  <c r="K133" i="3" s="1"/>
  <c r="M132" i="3"/>
  <c r="N132" i="3" s="1"/>
  <c r="J132" i="3"/>
  <c r="K132" i="3" s="1"/>
  <c r="M131" i="3"/>
  <c r="N131" i="3" s="1"/>
  <c r="J131" i="3"/>
  <c r="K131" i="3" s="1"/>
  <c r="M130" i="3"/>
  <c r="N130" i="3" s="1"/>
  <c r="J130" i="3"/>
  <c r="K130" i="3" s="1"/>
  <c r="M129" i="3"/>
  <c r="N129" i="3" s="1"/>
  <c r="J129" i="3"/>
  <c r="K129" i="3" s="1"/>
  <c r="M128" i="3"/>
  <c r="N128" i="3" s="1"/>
  <c r="J128" i="3"/>
  <c r="K128" i="3" s="1"/>
  <c r="M127" i="3"/>
  <c r="N127" i="3" s="1"/>
  <c r="J127" i="3"/>
  <c r="K127" i="3" s="1"/>
  <c r="M126" i="3"/>
  <c r="N126" i="3" s="1"/>
  <c r="J126" i="3"/>
  <c r="K126" i="3" s="1"/>
  <c r="M125" i="3"/>
  <c r="N125" i="3" s="1"/>
  <c r="J125" i="3"/>
  <c r="K125" i="3" s="1"/>
  <c r="M124" i="3"/>
  <c r="N124" i="3" s="1"/>
  <c r="J124" i="3"/>
  <c r="K124" i="3" s="1"/>
  <c r="M123" i="3"/>
  <c r="N123" i="3" s="1"/>
  <c r="J123" i="3"/>
  <c r="K123" i="3" s="1"/>
  <c r="M122" i="3"/>
  <c r="N122" i="3" s="1"/>
  <c r="J122" i="3"/>
  <c r="K122" i="3" s="1"/>
  <c r="M121" i="3"/>
  <c r="N121" i="3" s="1"/>
  <c r="J121" i="3"/>
  <c r="K121" i="3" s="1"/>
  <c r="M120" i="3"/>
  <c r="N120" i="3" s="1"/>
  <c r="J120" i="3"/>
  <c r="K120" i="3" s="1"/>
  <c r="M119" i="3"/>
  <c r="N119" i="3" s="1"/>
  <c r="J119" i="3"/>
  <c r="K119" i="3" s="1"/>
  <c r="M109" i="3"/>
  <c r="N109" i="3" s="1"/>
  <c r="J109" i="3"/>
  <c r="K109" i="3" s="1"/>
  <c r="M108" i="3"/>
  <c r="N108" i="3" s="1"/>
  <c r="J108" i="3"/>
  <c r="K108" i="3" s="1"/>
  <c r="N107" i="3"/>
  <c r="M107" i="3"/>
  <c r="J107" i="3"/>
  <c r="K107" i="3" s="1"/>
  <c r="M106" i="3"/>
  <c r="N106" i="3" s="1"/>
  <c r="J106" i="3"/>
  <c r="K106" i="3" s="1"/>
  <c r="M105" i="3"/>
  <c r="N105" i="3" s="1"/>
  <c r="J105" i="3"/>
  <c r="K105" i="3" s="1"/>
  <c r="M104" i="3"/>
  <c r="N104" i="3" s="1"/>
  <c r="J104" i="3"/>
  <c r="K104" i="3" s="1"/>
  <c r="M103" i="3"/>
  <c r="N103" i="3" s="1"/>
  <c r="J103" i="3"/>
  <c r="K103" i="3" s="1"/>
  <c r="M102" i="3"/>
  <c r="N102" i="3" s="1"/>
  <c r="J102" i="3"/>
  <c r="K102" i="3" s="1"/>
  <c r="M101" i="3"/>
  <c r="N101" i="3" s="1"/>
  <c r="J101" i="3"/>
  <c r="K101" i="3" s="1"/>
  <c r="M100" i="3"/>
  <c r="N100" i="3" s="1"/>
  <c r="J100" i="3"/>
  <c r="K100" i="3" s="1"/>
  <c r="M99" i="3"/>
  <c r="N99" i="3" s="1"/>
  <c r="J99" i="3"/>
  <c r="K99" i="3" s="1"/>
  <c r="M98" i="3"/>
  <c r="N98" i="3" s="1"/>
  <c r="J98" i="3"/>
  <c r="K98" i="3" s="1"/>
  <c r="M97" i="3"/>
  <c r="N97" i="3" s="1"/>
  <c r="J97" i="3"/>
  <c r="K97" i="3" s="1"/>
  <c r="M96" i="3"/>
  <c r="N96" i="3" s="1"/>
  <c r="J96" i="3"/>
  <c r="K96" i="3" s="1"/>
  <c r="M95" i="3"/>
  <c r="N95" i="3" s="1"/>
  <c r="J95" i="3"/>
  <c r="K95" i="3" s="1"/>
  <c r="M94" i="3"/>
  <c r="N94" i="3" s="1"/>
  <c r="J94" i="3"/>
  <c r="K94" i="3" s="1"/>
  <c r="M93" i="3"/>
  <c r="N93" i="3" s="1"/>
  <c r="J93" i="3"/>
  <c r="K93" i="3" s="1"/>
  <c r="M92" i="3"/>
  <c r="N92" i="3" s="1"/>
  <c r="J92" i="3"/>
  <c r="K92" i="3" s="1"/>
  <c r="M91" i="3"/>
  <c r="N91" i="3" s="1"/>
  <c r="J91" i="3"/>
  <c r="K91" i="3" s="1"/>
  <c r="M90" i="3"/>
  <c r="N90" i="3" s="1"/>
  <c r="J90" i="3"/>
  <c r="K90" i="3" s="1"/>
  <c r="M89" i="3"/>
  <c r="N89" i="3" s="1"/>
  <c r="J89" i="3"/>
  <c r="K89" i="3" s="1"/>
  <c r="M88" i="3"/>
  <c r="N88" i="3" s="1"/>
  <c r="J88" i="3"/>
  <c r="K88" i="3" s="1"/>
  <c r="M87" i="3"/>
  <c r="N87" i="3" s="1"/>
  <c r="J87" i="3"/>
  <c r="K87" i="3" s="1"/>
  <c r="M86" i="3"/>
  <c r="N86" i="3" s="1"/>
  <c r="J86" i="3"/>
  <c r="K86" i="3" s="1"/>
  <c r="M85" i="3"/>
  <c r="N85" i="3" s="1"/>
  <c r="J85" i="3"/>
  <c r="K85" i="3" s="1"/>
  <c r="M84" i="3"/>
  <c r="N84" i="3" s="1"/>
  <c r="J84" i="3"/>
  <c r="K84" i="3" s="1"/>
  <c r="M83" i="3"/>
  <c r="N83" i="3" s="1"/>
  <c r="J83" i="3"/>
  <c r="K83" i="3" s="1"/>
  <c r="M82" i="3"/>
  <c r="N82" i="3" s="1"/>
  <c r="J82" i="3"/>
  <c r="K82" i="3" s="1"/>
  <c r="M81" i="3"/>
  <c r="N81" i="3" s="1"/>
  <c r="J81" i="3"/>
  <c r="K81" i="3" s="1"/>
  <c r="M80" i="3"/>
  <c r="N80" i="3" s="1"/>
  <c r="J80" i="3"/>
  <c r="K80" i="3" s="1"/>
  <c r="M79" i="3"/>
  <c r="N79" i="3" s="1"/>
  <c r="J79" i="3"/>
  <c r="K79" i="3" s="1"/>
  <c r="M78" i="3"/>
  <c r="N78" i="3" s="1"/>
  <c r="J78" i="3"/>
  <c r="K78" i="3" s="1"/>
  <c r="M77" i="3"/>
  <c r="N77" i="3" s="1"/>
  <c r="J77" i="3"/>
  <c r="K77" i="3" s="1"/>
  <c r="M76" i="3"/>
  <c r="N76" i="3" s="1"/>
  <c r="J76" i="3"/>
  <c r="K76" i="3" s="1"/>
  <c r="M75" i="3"/>
  <c r="N75" i="3" s="1"/>
  <c r="J75" i="3"/>
  <c r="K75" i="3" s="1"/>
  <c r="M74" i="3"/>
  <c r="N74" i="3" s="1"/>
  <c r="J74" i="3"/>
  <c r="K74" i="3" s="1"/>
  <c r="M73" i="3"/>
  <c r="N73" i="3" s="1"/>
  <c r="J73" i="3"/>
  <c r="K73" i="3" s="1"/>
  <c r="M72" i="3"/>
  <c r="N72" i="3" s="1"/>
  <c r="J72" i="3"/>
  <c r="K72" i="3" s="1"/>
  <c r="M71" i="3"/>
  <c r="N71" i="3" s="1"/>
  <c r="J71" i="3"/>
  <c r="K71" i="3" s="1"/>
  <c r="M70" i="3"/>
  <c r="N70" i="3" s="1"/>
  <c r="J70" i="3"/>
  <c r="K70" i="3" s="1"/>
  <c r="N69" i="3"/>
  <c r="M69" i="3"/>
  <c r="J69" i="3"/>
  <c r="K69" i="3" s="1"/>
  <c r="M68" i="3"/>
  <c r="N68" i="3" s="1"/>
  <c r="J68" i="3"/>
  <c r="K68" i="3" s="1"/>
  <c r="M67" i="3"/>
  <c r="N67" i="3" s="1"/>
  <c r="J67" i="3"/>
  <c r="K67" i="3" s="1"/>
  <c r="M66" i="3"/>
  <c r="N66" i="3" s="1"/>
  <c r="J66" i="3"/>
  <c r="K66" i="3" s="1"/>
  <c r="M65" i="3"/>
  <c r="N65" i="3" s="1"/>
  <c r="J65" i="3"/>
  <c r="K65" i="3" s="1"/>
  <c r="M64" i="3"/>
  <c r="N64" i="3" s="1"/>
  <c r="J64" i="3"/>
  <c r="K64" i="3" s="1"/>
  <c r="M63" i="3"/>
  <c r="N63" i="3" s="1"/>
  <c r="J63" i="3"/>
  <c r="K63" i="3" s="1"/>
  <c r="M53" i="3"/>
  <c r="N53" i="3" s="1"/>
  <c r="J53" i="3"/>
  <c r="K53" i="3" s="1"/>
  <c r="M52" i="3"/>
  <c r="N52" i="3" s="1"/>
  <c r="J52" i="3"/>
  <c r="K52" i="3" s="1"/>
  <c r="M51" i="3"/>
  <c r="N51" i="3" s="1"/>
  <c r="J51" i="3"/>
  <c r="K51" i="3" s="1"/>
  <c r="M50" i="3"/>
  <c r="N50" i="3" s="1"/>
  <c r="J50" i="3"/>
  <c r="K50" i="3" s="1"/>
  <c r="M49" i="3"/>
  <c r="N49" i="3" s="1"/>
  <c r="K49" i="3"/>
  <c r="J49" i="3"/>
  <c r="M48" i="3"/>
  <c r="N48" i="3" s="1"/>
  <c r="J48" i="3"/>
  <c r="K48" i="3" s="1"/>
  <c r="M47" i="3"/>
  <c r="N47" i="3" s="1"/>
  <c r="J47" i="3"/>
  <c r="K47" i="3" s="1"/>
  <c r="M46" i="3"/>
  <c r="N46" i="3" s="1"/>
  <c r="J46" i="3"/>
  <c r="K46" i="3" s="1"/>
  <c r="M45" i="3"/>
  <c r="N45" i="3" s="1"/>
  <c r="J45" i="3"/>
  <c r="K45" i="3" s="1"/>
  <c r="M44" i="3"/>
  <c r="N44" i="3" s="1"/>
  <c r="J44" i="3"/>
  <c r="K44" i="3" s="1"/>
  <c r="M43" i="3"/>
  <c r="N43" i="3" s="1"/>
  <c r="J43" i="3"/>
  <c r="K43" i="3" s="1"/>
  <c r="M42" i="3"/>
  <c r="N42" i="3" s="1"/>
  <c r="J42" i="3"/>
  <c r="K42" i="3" s="1"/>
  <c r="M41" i="3"/>
  <c r="N41" i="3" s="1"/>
  <c r="J41" i="3"/>
  <c r="K41" i="3" s="1"/>
  <c r="M40" i="3"/>
  <c r="N40" i="3" s="1"/>
  <c r="J40" i="3"/>
  <c r="K40" i="3" s="1"/>
  <c r="M39" i="3"/>
  <c r="N39" i="3" s="1"/>
  <c r="J39" i="3"/>
  <c r="K39" i="3" s="1"/>
  <c r="M38" i="3"/>
  <c r="N38" i="3" s="1"/>
  <c r="J38" i="3"/>
  <c r="K38" i="3" s="1"/>
  <c r="M37" i="3"/>
  <c r="N37" i="3" s="1"/>
  <c r="J37" i="3"/>
  <c r="K37" i="3" s="1"/>
  <c r="M36" i="3"/>
  <c r="N36" i="3" s="1"/>
  <c r="J36" i="3"/>
  <c r="K36" i="3" s="1"/>
  <c r="M35" i="3"/>
  <c r="N35" i="3" s="1"/>
  <c r="J35" i="3"/>
  <c r="K35" i="3" s="1"/>
  <c r="M34" i="3"/>
  <c r="N34" i="3" s="1"/>
  <c r="J34" i="3"/>
  <c r="K34" i="3" s="1"/>
  <c r="M33" i="3"/>
  <c r="N33" i="3" s="1"/>
  <c r="J33" i="3"/>
  <c r="K33" i="3" s="1"/>
  <c r="M32" i="3"/>
  <c r="N32" i="3" s="1"/>
  <c r="J32" i="3"/>
  <c r="K32" i="3" s="1"/>
  <c r="M31" i="3"/>
  <c r="N31" i="3" s="1"/>
  <c r="J31" i="3"/>
  <c r="K31" i="3" s="1"/>
  <c r="M30" i="3"/>
  <c r="N30" i="3" s="1"/>
  <c r="J30" i="3"/>
  <c r="K30" i="3" s="1"/>
  <c r="M29" i="3"/>
  <c r="N29" i="3" s="1"/>
  <c r="J29" i="3"/>
  <c r="K29" i="3" s="1"/>
  <c r="M28" i="3"/>
  <c r="N28" i="3" s="1"/>
  <c r="J28" i="3"/>
  <c r="K28" i="3" s="1"/>
  <c r="M27" i="3"/>
  <c r="N27" i="3" s="1"/>
  <c r="J27" i="3"/>
  <c r="K27" i="3" s="1"/>
  <c r="M26" i="3"/>
  <c r="N26" i="3" s="1"/>
  <c r="J26" i="3"/>
  <c r="K26" i="3" s="1"/>
  <c r="M25" i="3"/>
  <c r="N25" i="3" s="1"/>
  <c r="J25" i="3"/>
  <c r="K25" i="3" s="1"/>
  <c r="M24" i="3"/>
  <c r="N24" i="3" s="1"/>
  <c r="J24" i="3"/>
  <c r="K24" i="3" s="1"/>
  <c r="M23" i="3"/>
  <c r="N23" i="3" s="1"/>
  <c r="J23" i="3"/>
  <c r="K23" i="3" s="1"/>
  <c r="M22" i="3"/>
  <c r="N22" i="3" s="1"/>
  <c r="J22" i="3"/>
  <c r="K22" i="3" s="1"/>
  <c r="M21" i="3"/>
  <c r="N21" i="3" s="1"/>
  <c r="J21" i="3"/>
  <c r="K21" i="3" s="1"/>
  <c r="M20" i="3"/>
  <c r="N20" i="3" s="1"/>
  <c r="J20" i="3"/>
  <c r="K20" i="3" s="1"/>
  <c r="M19" i="3"/>
  <c r="N19" i="3" s="1"/>
  <c r="J19" i="3"/>
  <c r="K19" i="3" s="1"/>
  <c r="M18" i="3"/>
  <c r="N18" i="3" s="1"/>
  <c r="J18" i="3"/>
  <c r="K18" i="3" s="1"/>
  <c r="M17" i="3"/>
  <c r="N17" i="3" s="1"/>
  <c r="J17" i="3"/>
  <c r="K17" i="3" s="1"/>
  <c r="M16" i="3"/>
  <c r="N16" i="3" s="1"/>
  <c r="J16" i="3"/>
  <c r="K16" i="3" s="1"/>
  <c r="M15" i="3"/>
  <c r="N15" i="3" s="1"/>
  <c r="J15" i="3"/>
  <c r="K15" i="3" s="1"/>
  <c r="M14" i="3"/>
  <c r="N14" i="3" s="1"/>
  <c r="J14" i="3"/>
  <c r="K14" i="3" s="1"/>
  <c r="M13" i="3"/>
  <c r="N13" i="3" s="1"/>
  <c r="J13" i="3"/>
  <c r="K13" i="3" s="1"/>
  <c r="M12" i="3"/>
  <c r="N12" i="3" s="1"/>
  <c r="J12" i="3"/>
  <c r="K12" i="3" s="1"/>
  <c r="M11" i="3"/>
  <c r="N11" i="3" s="1"/>
  <c r="J11" i="3"/>
  <c r="K11" i="3" s="1"/>
  <c r="M10" i="3"/>
  <c r="N10" i="3" s="1"/>
  <c r="J10" i="3"/>
  <c r="K10" i="3" s="1"/>
  <c r="M9" i="3"/>
  <c r="N9" i="3" s="1"/>
  <c r="J9" i="3"/>
  <c r="K9" i="3" s="1"/>
  <c r="M8" i="3"/>
  <c r="N8" i="3" s="1"/>
  <c r="J8" i="3"/>
  <c r="K8" i="3" s="1"/>
  <c r="M7" i="3"/>
  <c r="N7" i="3" s="1"/>
  <c r="J7" i="3"/>
  <c r="K7" i="3" s="1"/>
  <c r="M6" i="3"/>
  <c r="N6" i="3" s="1"/>
  <c r="J6" i="3"/>
  <c r="K6" i="3" s="1"/>
  <c r="M325" i="2"/>
  <c r="N325" i="2" s="1"/>
  <c r="J325" i="2"/>
  <c r="K325" i="2" s="1"/>
  <c r="M324" i="2"/>
  <c r="N324" i="2" s="1"/>
  <c r="J324" i="2"/>
  <c r="K324" i="2" s="1"/>
  <c r="M323" i="2"/>
  <c r="N323" i="2" s="1"/>
  <c r="J323" i="2"/>
  <c r="K323" i="2" s="1"/>
  <c r="M322" i="2"/>
  <c r="N322" i="2" s="1"/>
  <c r="J322" i="2"/>
  <c r="K322" i="2" s="1"/>
  <c r="M321" i="2"/>
  <c r="N321" i="2" s="1"/>
  <c r="J321" i="2"/>
  <c r="K321" i="2" s="1"/>
  <c r="M320" i="2"/>
  <c r="N320" i="2" s="1"/>
  <c r="J320" i="2"/>
  <c r="K320" i="2" s="1"/>
  <c r="M319" i="2"/>
  <c r="N319" i="2" s="1"/>
  <c r="J319" i="2"/>
  <c r="K319" i="2" s="1"/>
  <c r="M318" i="2"/>
  <c r="N318" i="2" s="1"/>
  <c r="J318" i="2"/>
  <c r="K318" i="2" s="1"/>
  <c r="M317" i="2"/>
  <c r="N317" i="2" s="1"/>
  <c r="J317" i="2"/>
  <c r="K317" i="2" s="1"/>
  <c r="M316" i="2"/>
  <c r="N316" i="2" s="1"/>
  <c r="J316" i="2"/>
  <c r="K316" i="2" s="1"/>
  <c r="M315" i="2"/>
  <c r="N315" i="2" s="1"/>
  <c r="J315" i="2"/>
  <c r="K315" i="2" s="1"/>
  <c r="M314" i="2"/>
  <c r="N314" i="2" s="1"/>
  <c r="J314" i="2"/>
  <c r="K314" i="2" s="1"/>
  <c r="M313" i="2"/>
  <c r="N313" i="2" s="1"/>
  <c r="J313" i="2"/>
  <c r="K313" i="2" s="1"/>
  <c r="M312" i="2"/>
  <c r="N312" i="2" s="1"/>
  <c r="J312" i="2"/>
  <c r="K312" i="2" s="1"/>
  <c r="M311" i="2"/>
  <c r="N311" i="2" s="1"/>
  <c r="J311" i="2"/>
  <c r="K311" i="2" s="1"/>
  <c r="M310" i="2"/>
  <c r="N310" i="2" s="1"/>
  <c r="J310" i="2"/>
  <c r="K310" i="2" s="1"/>
  <c r="M309" i="2"/>
  <c r="N309" i="2" s="1"/>
  <c r="J309" i="2"/>
  <c r="K309" i="2" s="1"/>
  <c r="M308" i="2"/>
  <c r="N308" i="2" s="1"/>
  <c r="J308" i="2"/>
  <c r="K308" i="2" s="1"/>
  <c r="M307" i="2"/>
  <c r="N307" i="2" s="1"/>
  <c r="J307" i="2"/>
  <c r="K307" i="2" s="1"/>
  <c r="M306" i="2"/>
  <c r="N306" i="2" s="1"/>
  <c r="J306" i="2"/>
  <c r="K306" i="2" s="1"/>
  <c r="M305" i="2"/>
  <c r="N305" i="2" s="1"/>
  <c r="J305" i="2"/>
  <c r="K305" i="2" s="1"/>
  <c r="M304" i="2"/>
  <c r="N304" i="2" s="1"/>
  <c r="J304" i="2"/>
  <c r="K304" i="2" s="1"/>
  <c r="M303" i="2"/>
  <c r="N303" i="2" s="1"/>
  <c r="J303" i="2"/>
  <c r="K303" i="2" s="1"/>
  <c r="M302" i="2"/>
  <c r="N302" i="2" s="1"/>
  <c r="J302" i="2"/>
  <c r="K302" i="2" s="1"/>
  <c r="M301" i="2"/>
  <c r="N301" i="2" s="1"/>
  <c r="J301" i="2"/>
  <c r="K301" i="2" s="1"/>
  <c r="M300" i="2"/>
  <c r="N300" i="2" s="1"/>
  <c r="J300" i="2"/>
  <c r="K300" i="2" s="1"/>
  <c r="M299" i="2"/>
  <c r="N299" i="2" s="1"/>
  <c r="J299" i="2"/>
  <c r="K299" i="2" s="1"/>
  <c r="M298" i="2"/>
  <c r="N298" i="2" s="1"/>
  <c r="J298" i="2"/>
  <c r="K298" i="2" s="1"/>
  <c r="M297" i="2"/>
  <c r="N297" i="2" s="1"/>
  <c r="J297" i="2"/>
  <c r="K297" i="2" s="1"/>
  <c r="M296" i="2"/>
  <c r="N296" i="2" s="1"/>
  <c r="J296" i="2"/>
  <c r="K296" i="2" s="1"/>
  <c r="M295" i="2"/>
  <c r="N295" i="2" s="1"/>
  <c r="J295" i="2"/>
  <c r="K295" i="2" s="1"/>
  <c r="M294" i="2"/>
  <c r="N294" i="2" s="1"/>
  <c r="J294" i="2"/>
  <c r="K294" i="2" s="1"/>
  <c r="M293" i="2"/>
  <c r="N293" i="2" s="1"/>
  <c r="J293" i="2"/>
  <c r="K293" i="2" s="1"/>
  <c r="M292" i="2"/>
  <c r="N292" i="2" s="1"/>
  <c r="J292" i="2"/>
  <c r="K292" i="2" s="1"/>
  <c r="M291" i="2"/>
  <c r="N291" i="2" s="1"/>
  <c r="J291" i="2"/>
  <c r="K291" i="2" s="1"/>
  <c r="M290" i="2"/>
  <c r="N290" i="2" s="1"/>
  <c r="J290" i="2"/>
  <c r="K290" i="2" s="1"/>
  <c r="M289" i="2"/>
  <c r="N289" i="2" s="1"/>
  <c r="J289" i="2"/>
  <c r="K289" i="2" s="1"/>
  <c r="M288" i="2"/>
  <c r="N288" i="2" s="1"/>
  <c r="J288" i="2"/>
  <c r="K288" i="2" s="1"/>
  <c r="M287" i="2"/>
  <c r="N287" i="2" s="1"/>
  <c r="J287" i="2"/>
  <c r="K287" i="2" s="1"/>
  <c r="M286" i="2"/>
  <c r="N286" i="2" s="1"/>
  <c r="J286" i="2"/>
  <c r="K286" i="2" s="1"/>
  <c r="M285" i="2"/>
  <c r="N285" i="2" s="1"/>
  <c r="J285" i="2"/>
  <c r="K285" i="2" s="1"/>
  <c r="M284" i="2"/>
  <c r="N284" i="2" s="1"/>
  <c r="J284" i="2"/>
  <c r="K284" i="2" s="1"/>
  <c r="M283" i="2"/>
  <c r="N283" i="2" s="1"/>
  <c r="J283" i="2"/>
  <c r="K283" i="2" s="1"/>
  <c r="M282" i="2"/>
  <c r="N282" i="2" s="1"/>
  <c r="J282" i="2"/>
  <c r="K282" i="2" s="1"/>
  <c r="M281" i="2"/>
  <c r="N281" i="2" s="1"/>
  <c r="J281" i="2"/>
  <c r="K281" i="2" s="1"/>
  <c r="M280" i="2"/>
  <c r="N280" i="2" s="1"/>
  <c r="J280" i="2"/>
  <c r="K280" i="2" s="1"/>
  <c r="N272" i="2"/>
  <c r="M272" i="2"/>
  <c r="J272" i="2"/>
  <c r="K272" i="2" s="1"/>
  <c r="N271" i="2"/>
  <c r="M271" i="2"/>
  <c r="J271" i="2"/>
  <c r="K271" i="2" s="1"/>
  <c r="N270" i="2"/>
  <c r="M270" i="2"/>
  <c r="J270" i="2"/>
  <c r="K270" i="2" s="1"/>
  <c r="N269" i="2"/>
  <c r="M269" i="2"/>
  <c r="J269" i="2"/>
  <c r="K269" i="2" s="1"/>
  <c r="N268" i="2"/>
  <c r="M268" i="2"/>
  <c r="J268" i="2"/>
  <c r="K268" i="2" s="1"/>
  <c r="N267" i="2"/>
  <c r="M267" i="2"/>
  <c r="J267" i="2"/>
  <c r="K267" i="2" s="1"/>
  <c r="N266" i="2"/>
  <c r="M266" i="2"/>
  <c r="J266" i="2"/>
  <c r="K266" i="2" s="1"/>
  <c r="N265" i="2"/>
  <c r="M265" i="2"/>
  <c r="J265" i="2"/>
  <c r="K265" i="2" s="1"/>
  <c r="N264" i="2"/>
  <c r="M264" i="2"/>
  <c r="J264" i="2"/>
  <c r="K264" i="2" s="1"/>
  <c r="N263" i="2"/>
  <c r="M263" i="2"/>
  <c r="J263" i="2"/>
  <c r="K263" i="2" s="1"/>
  <c r="N262" i="2"/>
  <c r="M262" i="2"/>
  <c r="J262" i="2"/>
  <c r="K262" i="2" s="1"/>
  <c r="N261" i="2"/>
  <c r="M261" i="2"/>
  <c r="J261" i="2"/>
  <c r="K261" i="2" s="1"/>
  <c r="N260" i="2"/>
  <c r="M260" i="2"/>
  <c r="J260" i="2"/>
  <c r="K260" i="2" s="1"/>
  <c r="N259" i="2"/>
  <c r="M259" i="2"/>
  <c r="J259" i="2"/>
  <c r="K259" i="2" s="1"/>
  <c r="N258" i="2"/>
  <c r="M258" i="2"/>
  <c r="J258" i="2"/>
  <c r="K258" i="2" s="1"/>
  <c r="N257" i="2"/>
  <c r="M257" i="2"/>
  <c r="J257" i="2"/>
  <c r="K257" i="2" s="1"/>
  <c r="N256" i="2"/>
  <c r="M256" i="2"/>
  <c r="J256" i="2"/>
  <c r="K256" i="2" s="1"/>
  <c r="N255" i="2"/>
  <c r="M255" i="2"/>
  <c r="J255" i="2"/>
  <c r="K255" i="2" s="1"/>
  <c r="N254" i="2"/>
  <c r="M254" i="2"/>
  <c r="J254" i="2"/>
  <c r="K254" i="2" s="1"/>
  <c r="N253" i="2"/>
  <c r="M253" i="2"/>
  <c r="J253" i="2"/>
  <c r="K253" i="2" s="1"/>
  <c r="N252" i="2"/>
  <c r="M252" i="2"/>
  <c r="J252" i="2"/>
  <c r="K252" i="2" s="1"/>
  <c r="N251" i="2"/>
  <c r="M251" i="2"/>
  <c r="J251" i="2"/>
  <c r="K251" i="2" s="1"/>
  <c r="N250" i="2"/>
  <c r="M250" i="2"/>
  <c r="J250" i="2"/>
  <c r="K250" i="2" s="1"/>
  <c r="N249" i="2"/>
  <c r="M249" i="2"/>
  <c r="J249" i="2"/>
  <c r="K249" i="2" s="1"/>
  <c r="N248" i="2"/>
  <c r="M248" i="2"/>
  <c r="J248" i="2"/>
  <c r="K248" i="2" s="1"/>
  <c r="N247" i="2"/>
  <c r="M247" i="2"/>
  <c r="J247" i="2"/>
  <c r="K247" i="2" s="1"/>
  <c r="N246" i="2"/>
  <c r="M246" i="2"/>
  <c r="J246" i="2"/>
  <c r="K246" i="2" s="1"/>
  <c r="N245" i="2"/>
  <c r="M245" i="2"/>
  <c r="J245" i="2"/>
  <c r="K245" i="2" s="1"/>
  <c r="N244" i="2"/>
  <c r="M244" i="2"/>
  <c r="J244" i="2"/>
  <c r="K244" i="2" s="1"/>
  <c r="N243" i="2"/>
  <c r="M243" i="2"/>
  <c r="J243" i="2"/>
  <c r="K243" i="2" s="1"/>
  <c r="N242" i="2"/>
  <c r="M242" i="2"/>
  <c r="J242" i="2"/>
  <c r="K242" i="2" s="1"/>
  <c r="N241" i="2"/>
  <c r="M241" i="2"/>
  <c r="J241" i="2"/>
  <c r="K241" i="2" s="1"/>
  <c r="N240" i="2"/>
  <c r="M240" i="2"/>
  <c r="J240" i="2"/>
  <c r="K240" i="2" s="1"/>
  <c r="N239" i="2"/>
  <c r="M239" i="2"/>
  <c r="J239" i="2"/>
  <c r="K239" i="2" s="1"/>
  <c r="N238" i="2"/>
  <c r="M238" i="2"/>
  <c r="J238" i="2"/>
  <c r="K238" i="2" s="1"/>
  <c r="N237" i="2"/>
  <c r="M237" i="2"/>
  <c r="J237" i="2"/>
  <c r="K237" i="2" s="1"/>
  <c r="N236" i="2"/>
  <c r="M236" i="2"/>
  <c r="J236" i="2"/>
  <c r="K236" i="2" s="1"/>
  <c r="N235" i="2"/>
  <c r="M235" i="2"/>
  <c r="J235" i="2"/>
  <c r="K235" i="2" s="1"/>
  <c r="N234" i="2"/>
  <c r="M234" i="2"/>
  <c r="J234" i="2"/>
  <c r="K234" i="2" s="1"/>
  <c r="N233" i="2"/>
  <c r="M233" i="2"/>
  <c r="J233" i="2"/>
  <c r="K233" i="2" s="1"/>
  <c r="N232" i="2"/>
  <c r="M232" i="2"/>
  <c r="J232" i="2"/>
  <c r="K232" i="2" s="1"/>
  <c r="N231" i="2"/>
  <c r="M231" i="2"/>
  <c r="J231" i="2"/>
  <c r="K231" i="2" s="1"/>
  <c r="N230" i="2"/>
  <c r="M230" i="2"/>
  <c r="J230" i="2"/>
  <c r="K230" i="2" s="1"/>
  <c r="N229" i="2"/>
  <c r="M229" i="2"/>
  <c r="J229" i="2"/>
  <c r="K229" i="2" s="1"/>
  <c r="N228" i="2"/>
  <c r="M228" i="2"/>
  <c r="J228" i="2"/>
  <c r="K228" i="2" s="1"/>
  <c r="N227" i="2"/>
  <c r="M227" i="2"/>
  <c r="J227" i="2"/>
  <c r="K227" i="2" s="1"/>
  <c r="N226" i="2"/>
  <c r="M226" i="2"/>
  <c r="J226" i="2"/>
  <c r="K226" i="2" s="1"/>
  <c r="N225" i="2"/>
  <c r="M225" i="2"/>
  <c r="J225" i="2"/>
  <c r="K225" i="2" s="1"/>
  <c r="N217" i="2"/>
  <c r="M217" i="2"/>
  <c r="J217" i="2"/>
  <c r="K217" i="2" s="1"/>
  <c r="N216" i="2"/>
  <c r="M216" i="2"/>
  <c r="J216" i="2"/>
  <c r="K216" i="2" s="1"/>
  <c r="N215" i="2"/>
  <c r="M215" i="2"/>
  <c r="J215" i="2"/>
  <c r="K215" i="2" s="1"/>
  <c r="N214" i="2"/>
  <c r="M214" i="2"/>
  <c r="J214" i="2"/>
  <c r="K214" i="2" s="1"/>
  <c r="N213" i="2"/>
  <c r="M213" i="2"/>
  <c r="J213" i="2"/>
  <c r="K213" i="2" s="1"/>
  <c r="N212" i="2"/>
  <c r="M212" i="2"/>
  <c r="J212" i="2"/>
  <c r="K212" i="2" s="1"/>
  <c r="N211" i="2"/>
  <c r="M211" i="2"/>
  <c r="J211" i="2"/>
  <c r="K211" i="2" s="1"/>
  <c r="N210" i="2"/>
  <c r="M210" i="2"/>
  <c r="J210" i="2"/>
  <c r="K210" i="2" s="1"/>
  <c r="N209" i="2"/>
  <c r="M209" i="2"/>
  <c r="J209" i="2"/>
  <c r="K209" i="2" s="1"/>
  <c r="N208" i="2"/>
  <c r="M208" i="2"/>
  <c r="J208" i="2"/>
  <c r="K208" i="2" s="1"/>
  <c r="N207" i="2"/>
  <c r="M207" i="2"/>
  <c r="J207" i="2"/>
  <c r="K207" i="2" s="1"/>
  <c r="N206" i="2"/>
  <c r="M206" i="2"/>
  <c r="J206" i="2"/>
  <c r="K206" i="2" s="1"/>
  <c r="N205" i="2"/>
  <c r="M205" i="2"/>
  <c r="J205" i="2"/>
  <c r="K205" i="2" s="1"/>
  <c r="N204" i="2"/>
  <c r="M204" i="2"/>
  <c r="J204" i="2"/>
  <c r="K204" i="2" s="1"/>
  <c r="N203" i="2"/>
  <c r="M203" i="2"/>
  <c r="J203" i="2"/>
  <c r="K203" i="2" s="1"/>
  <c r="N202" i="2"/>
  <c r="M202" i="2"/>
  <c r="J202" i="2"/>
  <c r="K202" i="2" s="1"/>
  <c r="N201" i="2"/>
  <c r="M201" i="2"/>
  <c r="J201" i="2"/>
  <c r="K201" i="2" s="1"/>
  <c r="N200" i="2"/>
  <c r="M200" i="2"/>
  <c r="J200" i="2"/>
  <c r="K200" i="2" s="1"/>
  <c r="N199" i="2"/>
  <c r="M199" i="2"/>
  <c r="J199" i="2"/>
  <c r="K199" i="2" s="1"/>
  <c r="N198" i="2"/>
  <c r="M198" i="2"/>
  <c r="J198" i="2"/>
  <c r="K198" i="2" s="1"/>
  <c r="N197" i="2"/>
  <c r="M197" i="2"/>
  <c r="J197" i="2"/>
  <c r="K197" i="2" s="1"/>
  <c r="N196" i="2"/>
  <c r="M196" i="2"/>
  <c r="J196" i="2"/>
  <c r="K196" i="2" s="1"/>
  <c r="N195" i="2"/>
  <c r="M195" i="2"/>
  <c r="J195" i="2"/>
  <c r="K195" i="2" s="1"/>
  <c r="N194" i="2"/>
  <c r="M194" i="2"/>
  <c r="J194" i="2"/>
  <c r="K194" i="2" s="1"/>
  <c r="N193" i="2"/>
  <c r="M193" i="2"/>
  <c r="J193" i="2"/>
  <c r="K193" i="2" s="1"/>
  <c r="N192" i="2"/>
  <c r="M192" i="2"/>
  <c r="J192" i="2"/>
  <c r="K192" i="2" s="1"/>
  <c r="N191" i="2"/>
  <c r="M191" i="2"/>
  <c r="J191" i="2"/>
  <c r="K191" i="2" s="1"/>
  <c r="N190" i="2"/>
  <c r="M190" i="2"/>
  <c r="J190" i="2"/>
  <c r="K190" i="2" s="1"/>
  <c r="N189" i="2"/>
  <c r="M189" i="2"/>
  <c r="J189" i="2"/>
  <c r="K189" i="2" s="1"/>
  <c r="N188" i="2"/>
  <c r="M188" i="2"/>
  <c r="J188" i="2"/>
  <c r="K188" i="2" s="1"/>
  <c r="N187" i="2"/>
  <c r="M187" i="2"/>
  <c r="J187" i="2"/>
  <c r="K187" i="2" s="1"/>
  <c r="N186" i="2"/>
  <c r="M186" i="2"/>
  <c r="J186" i="2"/>
  <c r="K186" i="2" s="1"/>
  <c r="N185" i="2"/>
  <c r="M185" i="2"/>
  <c r="J185" i="2"/>
  <c r="K185" i="2" s="1"/>
  <c r="N184" i="2"/>
  <c r="M184" i="2"/>
  <c r="J184" i="2"/>
  <c r="K184" i="2" s="1"/>
  <c r="N183" i="2"/>
  <c r="M183" i="2"/>
  <c r="J183" i="2"/>
  <c r="K183" i="2" s="1"/>
  <c r="N182" i="2"/>
  <c r="M182" i="2"/>
  <c r="J182" i="2"/>
  <c r="K182" i="2" s="1"/>
  <c r="N181" i="2"/>
  <c r="M181" i="2"/>
  <c r="J181" i="2"/>
  <c r="K181" i="2" s="1"/>
  <c r="N180" i="2"/>
  <c r="M180" i="2"/>
  <c r="J180" i="2"/>
  <c r="K180" i="2" s="1"/>
  <c r="N179" i="2"/>
  <c r="M179" i="2"/>
  <c r="J179" i="2"/>
  <c r="K179" i="2" s="1"/>
  <c r="N178" i="2"/>
  <c r="M178" i="2"/>
  <c r="J178" i="2"/>
  <c r="K178" i="2" s="1"/>
  <c r="N177" i="2"/>
  <c r="M177" i="2"/>
  <c r="J177" i="2"/>
  <c r="K177" i="2" s="1"/>
  <c r="N176" i="2"/>
  <c r="M176" i="2"/>
  <c r="J176" i="2"/>
  <c r="K176" i="2" s="1"/>
  <c r="N175" i="2"/>
  <c r="M175" i="2"/>
  <c r="J175" i="2"/>
  <c r="K175" i="2" s="1"/>
  <c r="N174" i="2"/>
  <c r="M174" i="2"/>
  <c r="J174" i="2"/>
  <c r="K174" i="2" s="1"/>
  <c r="N173" i="2"/>
  <c r="M173" i="2"/>
  <c r="J173" i="2"/>
  <c r="K173" i="2" s="1"/>
  <c r="N172" i="2"/>
  <c r="M172" i="2"/>
  <c r="J172" i="2"/>
  <c r="K172" i="2" s="1"/>
  <c r="N171" i="2"/>
  <c r="M171" i="2"/>
  <c r="J171" i="2"/>
  <c r="K171" i="2" s="1"/>
  <c r="N170" i="2"/>
  <c r="M170" i="2"/>
  <c r="J170" i="2"/>
  <c r="K170" i="2" s="1"/>
  <c r="M161" i="2"/>
  <c r="N161" i="2" s="1"/>
  <c r="K161" i="2"/>
  <c r="J161" i="2"/>
  <c r="M160" i="2"/>
  <c r="N160" i="2" s="1"/>
  <c r="J160" i="2"/>
  <c r="K160" i="2" s="1"/>
  <c r="M159" i="2"/>
  <c r="N159" i="2" s="1"/>
  <c r="K159" i="2"/>
  <c r="J159" i="2"/>
  <c r="M158" i="2"/>
  <c r="N158" i="2" s="1"/>
  <c r="J158" i="2"/>
  <c r="K158" i="2" s="1"/>
  <c r="M157" i="2"/>
  <c r="N157" i="2" s="1"/>
  <c r="K157" i="2"/>
  <c r="J157" i="2"/>
  <c r="M156" i="2"/>
  <c r="N156" i="2" s="1"/>
  <c r="J156" i="2"/>
  <c r="K156" i="2" s="1"/>
  <c r="M155" i="2"/>
  <c r="N155" i="2" s="1"/>
  <c r="K155" i="2"/>
  <c r="J155" i="2"/>
  <c r="M154" i="2"/>
  <c r="N154" i="2" s="1"/>
  <c r="J154" i="2"/>
  <c r="K154" i="2" s="1"/>
  <c r="M153" i="2"/>
  <c r="N153" i="2" s="1"/>
  <c r="K153" i="2"/>
  <c r="J153" i="2"/>
  <c r="M152" i="2"/>
  <c r="N152" i="2" s="1"/>
  <c r="J152" i="2"/>
  <c r="K152" i="2" s="1"/>
  <c r="M151" i="2"/>
  <c r="N151" i="2" s="1"/>
  <c r="K151" i="2"/>
  <c r="J151" i="2"/>
  <c r="M150" i="2"/>
  <c r="N150" i="2" s="1"/>
  <c r="J150" i="2"/>
  <c r="K150" i="2" s="1"/>
  <c r="M149" i="2"/>
  <c r="N149" i="2" s="1"/>
  <c r="K149" i="2"/>
  <c r="J149" i="2"/>
  <c r="M148" i="2"/>
  <c r="N148" i="2" s="1"/>
  <c r="J148" i="2"/>
  <c r="K148" i="2" s="1"/>
  <c r="M147" i="2"/>
  <c r="N147" i="2" s="1"/>
  <c r="K147" i="2"/>
  <c r="J147" i="2"/>
  <c r="M146" i="2"/>
  <c r="N146" i="2" s="1"/>
  <c r="J146" i="2"/>
  <c r="K146" i="2" s="1"/>
  <c r="M145" i="2"/>
  <c r="N145" i="2" s="1"/>
  <c r="K145" i="2"/>
  <c r="J145" i="2"/>
  <c r="M144" i="2"/>
  <c r="N144" i="2" s="1"/>
  <c r="J144" i="2"/>
  <c r="K144" i="2" s="1"/>
  <c r="M143" i="2"/>
  <c r="N143" i="2" s="1"/>
  <c r="K143" i="2"/>
  <c r="J143" i="2"/>
  <c r="M142" i="2"/>
  <c r="N142" i="2" s="1"/>
  <c r="J142" i="2"/>
  <c r="K142" i="2" s="1"/>
  <c r="M141" i="2"/>
  <c r="N141" i="2" s="1"/>
  <c r="K141" i="2"/>
  <c r="J141" i="2"/>
  <c r="M140" i="2"/>
  <c r="N140" i="2" s="1"/>
  <c r="J140" i="2"/>
  <c r="K140" i="2" s="1"/>
  <c r="M139" i="2"/>
  <c r="N139" i="2" s="1"/>
  <c r="K139" i="2"/>
  <c r="J139" i="2"/>
  <c r="M138" i="2"/>
  <c r="N138" i="2" s="1"/>
  <c r="J138" i="2"/>
  <c r="K138" i="2" s="1"/>
  <c r="M137" i="2"/>
  <c r="N137" i="2" s="1"/>
  <c r="K137" i="2"/>
  <c r="J137" i="2"/>
  <c r="M136" i="2"/>
  <c r="N136" i="2" s="1"/>
  <c r="J136" i="2"/>
  <c r="K136" i="2" s="1"/>
  <c r="M135" i="2"/>
  <c r="N135" i="2" s="1"/>
  <c r="K135" i="2"/>
  <c r="J135" i="2"/>
  <c r="M134" i="2"/>
  <c r="N134" i="2" s="1"/>
  <c r="J134" i="2"/>
  <c r="K134" i="2" s="1"/>
  <c r="M133" i="2"/>
  <c r="N133" i="2" s="1"/>
  <c r="K133" i="2"/>
  <c r="J133" i="2"/>
  <c r="M132" i="2"/>
  <c r="N132" i="2" s="1"/>
  <c r="J132" i="2"/>
  <c r="K132" i="2" s="1"/>
  <c r="M131" i="2"/>
  <c r="N131" i="2" s="1"/>
  <c r="K131" i="2"/>
  <c r="J131" i="2"/>
  <c r="M130" i="2"/>
  <c r="N130" i="2" s="1"/>
  <c r="J130" i="2"/>
  <c r="K130" i="2" s="1"/>
  <c r="M129" i="2"/>
  <c r="N129" i="2" s="1"/>
  <c r="K129" i="2"/>
  <c r="J129" i="2"/>
  <c r="M128" i="2"/>
  <c r="N128" i="2" s="1"/>
  <c r="J128" i="2"/>
  <c r="K128" i="2" s="1"/>
  <c r="M127" i="2"/>
  <c r="N127" i="2" s="1"/>
  <c r="K127" i="2"/>
  <c r="J127" i="2"/>
  <c r="M126" i="2"/>
  <c r="N126" i="2" s="1"/>
  <c r="J126" i="2"/>
  <c r="K126" i="2" s="1"/>
  <c r="M125" i="2"/>
  <c r="N125" i="2" s="1"/>
  <c r="K125" i="2"/>
  <c r="J125" i="2"/>
  <c r="M124" i="2"/>
  <c r="N124" i="2" s="1"/>
  <c r="J124" i="2"/>
  <c r="K124" i="2" s="1"/>
  <c r="M123" i="2"/>
  <c r="N123" i="2" s="1"/>
  <c r="K123" i="2"/>
  <c r="J123" i="2"/>
  <c r="M122" i="2"/>
  <c r="N122" i="2" s="1"/>
  <c r="J122" i="2"/>
  <c r="K122" i="2" s="1"/>
  <c r="M121" i="2"/>
  <c r="N121" i="2" s="1"/>
  <c r="K121" i="2"/>
  <c r="J121" i="2"/>
  <c r="M120" i="2"/>
  <c r="N120" i="2" s="1"/>
  <c r="J120" i="2"/>
  <c r="K120" i="2" s="1"/>
  <c r="M119" i="2"/>
  <c r="N119" i="2" s="1"/>
  <c r="K119" i="2"/>
  <c r="J119" i="2"/>
  <c r="M118" i="2"/>
  <c r="N118" i="2" s="1"/>
  <c r="J118" i="2"/>
  <c r="K118" i="2" s="1"/>
  <c r="M117" i="2"/>
  <c r="N117" i="2" s="1"/>
  <c r="K117" i="2"/>
  <c r="J117" i="2"/>
  <c r="M116" i="2"/>
  <c r="N116" i="2" s="1"/>
  <c r="J116" i="2"/>
  <c r="K116" i="2" s="1"/>
  <c r="M115" i="2"/>
  <c r="N115" i="2" s="1"/>
  <c r="K115" i="2"/>
  <c r="J115" i="2"/>
  <c r="M106" i="2"/>
  <c r="N106" i="2" s="1"/>
  <c r="J106" i="2"/>
  <c r="K106" i="2" s="1"/>
  <c r="M105" i="2"/>
  <c r="N105" i="2" s="1"/>
  <c r="J105" i="2"/>
  <c r="K105" i="2" s="1"/>
  <c r="M104" i="2"/>
  <c r="N104" i="2" s="1"/>
  <c r="J104" i="2"/>
  <c r="K104" i="2" s="1"/>
  <c r="M103" i="2"/>
  <c r="N103" i="2" s="1"/>
  <c r="J103" i="2"/>
  <c r="K103" i="2" s="1"/>
  <c r="M102" i="2"/>
  <c r="N102" i="2" s="1"/>
  <c r="J102" i="2"/>
  <c r="K102" i="2" s="1"/>
  <c r="M101" i="2"/>
  <c r="N101" i="2" s="1"/>
  <c r="J101" i="2"/>
  <c r="K101" i="2" s="1"/>
  <c r="M100" i="2"/>
  <c r="N100" i="2" s="1"/>
  <c r="J100" i="2"/>
  <c r="K100" i="2" s="1"/>
  <c r="M99" i="2"/>
  <c r="N99" i="2" s="1"/>
  <c r="J99" i="2"/>
  <c r="K99" i="2" s="1"/>
  <c r="M98" i="2"/>
  <c r="N98" i="2" s="1"/>
  <c r="J98" i="2"/>
  <c r="K98" i="2" s="1"/>
  <c r="M97" i="2"/>
  <c r="N97" i="2" s="1"/>
  <c r="J97" i="2"/>
  <c r="K97" i="2" s="1"/>
  <c r="M96" i="2"/>
  <c r="N96" i="2" s="1"/>
  <c r="J96" i="2"/>
  <c r="K96" i="2" s="1"/>
  <c r="M95" i="2"/>
  <c r="N95" i="2" s="1"/>
  <c r="J95" i="2"/>
  <c r="K95" i="2" s="1"/>
  <c r="M94" i="2"/>
  <c r="N94" i="2" s="1"/>
  <c r="J94" i="2"/>
  <c r="K94" i="2" s="1"/>
  <c r="M93" i="2"/>
  <c r="N93" i="2" s="1"/>
  <c r="J93" i="2"/>
  <c r="K93" i="2" s="1"/>
  <c r="M92" i="2"/>
  <c r="N92" i="2" s="1"/>
  <c r="J92" i="2"/>
  <c r="K92" i="2" s="1"/>
  <c r="M91" i="2"/>
  <c r="N91" i="2" s="1"/>
  <c r="J91" i="2"/>
  <c r="K91" i="2" s="1"/>
  <c r="M90" i="2"/>
  <c r="N90" i="2" s="1"/>
  <c r="J90" i="2"/>
  <c r="K90" i="2" s="1"/>
  <c r="M89" i="2"/>
  <c r="N89" i="2" s="1"/>
  <c r="J89" i="2"/>
  <c r="K89" i="2" s="1"/>
  <c r="M88" i="2"/>
  <c r="N88" i="2" s="1"/>
  <c r="J88" i="2"/>
  <c r="K88" i="2" s="1"/>
  <c r="M87" i="2"/>
  <c r="N87" i="2" s="1"/>
  <c r="J87" i="2"/>
  <c r="K87" i="2" s="1"/>
  <c r="M86" i="2"/>
  <c r="N86" i="2" s="1"/>
  <c r="J86" i="2"/>
  <c r="K86" i="2" s="1"/>
  <c r="M85" i="2"/>
  <c r="N85" i="2" s="1"/>
  <c r="J85" i="2"/>
  <c r="K85" i="2" s="1"/>
  <c r="M84" i="2"/>
  <c r="N84" i="2" s="1"/>
  <c r="J84" i="2"/>
  <c r="K84" i="2" s="1"/>
  <c r="M83" i="2"/>
  <c r="N83" i="2" s="1"/>
  <c r="J83" i="2"/>
  <c r="K83" i="2" s="1"/>
  <c r="M82" i="2"/>
  <c r="N82" i="2" s="1"/>
  <c r="J82" i="2"/>
  <c r="K82" i="2" s="1"/>
  <c r="M81" i="2"/>
  <c r="N81" i="2" s="1"/>
  <c r="J81" i="2"/>
  <c r="K81" i="2" s="1"/>
  <c r="M80" i="2"/>
  <c r="N80" i="2" s="1"/>
  <c r="J80" i="2"/>
  <c r="K80" i="2" s="1"/>
  <c r="M79" i="2"/>
  <c r="N79" i="2" s="1"/>
  <c r="J79" i="2"/>
  <c r="K79" i="2" s="1"/>
  <c r="M78" i="2"/>
  <c r="N78" i="2" s="1"/>
  <c r="J78" i="2"/>
  <c r="K78" i="2" s="1"/>
  <c r="M77" i="2"/>
  <c r="N77" i="2" s="1"/>
  <c r="J77" i="2"/>
  <c r="K77" i="2" s="1"/>
  <c r="M76" i="2"/>
  <c r="N76" i="2" s="1"/>
  <c r="J76" i="2"/>
  <c r="K76" i="2" s="1"/>
  <c r="M75" i="2"/>
  <c r="N75" i="2" s="1"/>
  <c r="J75" i="2"/>
  <c r="K75" i="2" s="1"/>
  <c r="M74" i="2"/>
  <c r="N74" i="2" s="1"/>
  <c r="J74" i="2"/>
  <c r="K74" i="2" s="1"/>
  <c r="M73" i="2"/>
  <c r="N73" i="2" s="1"/>
  <c r="J73" i="2"/>
  <c r="K73" i="2" s="1"/>
  <c r="M72" i="2"/>
  <c r="N72" i="2" s="1"/>
  <c r="J72" i="2"/>
  <c r="K72" i="2" s="1"/>
  <c r="M71" i="2"/>
  <c r="N71" i="2" s="1"/>
  <c r="J71" i="2"/>
  <c r="K71" i="2" s="1"/>
  <c r="M70" i="2"/>
  <c r="N70" i="2" s="1"/>
  <c r="J70" i="2"/>
  <c r="K70" i="2" s="1"/>
  <c r="M69" i="2"/>
  <c r="N69" i="2" s="1"/>
  <c r="J69" i="2"/>
  <c r="K69" i="2" s="1"/>
  <c r="M68" i="2"/>
  <c r="N68" i="2" s="1"/>
  <c r="J68" i="2"/>
  <c r="K68" i="2" s="1"/>
  <c r="M67" i="2"/>
  <c r="N67" i="2" s="1"/>
  <c r="J67" i="2"/>
  <c r="K67" i="2" s="1"/>
  <c r="M66" i="2"/>
  <c r="N66" i="2" s="1"/>
  <c r="J66" i="2"/>
  <c r="K66" i="2" s="1"/>
  <c r="M65" i="2"/>
  <c r="N65" i="2" s="1"/>
  <c r="J65" i="2"/>
  <c r="K65" i="2" s="1"/>
  <c r="M64" i="2"/>
  <c r="N64" i="2" s="1"/>
  <c r="J64" i="2"/>
  <c r="K64" i="2" s="1"/>
  <c r="M63" i="2"/>
  <c r="N63" i="2" s="1"/>
  <c r="J63" i="2"/>
  <c r="K63" i="2" s="1"/>
  <c r="M62" i="2"/>
  <c r="N62" i="2" s="1"/>
  <c r="J62" i="2"/>
  <c r="K62" i="2" s="1"/>
  <c r="M61" i="2"/>
  <c r="N61" i="2" s="1"/>
  <c r="J61" i="2"/>
  <c r="K61" i="2" s="1"/>
  <c r="M60" i="2"/>
  <c r="N60" i="2" s="1"/>
  <c r="J60" i="2"/>
  <c r="K60" i="2" s="1"/>
  <c r="N50" i="2"/>
  <c r="M50" i="2"/>
  <c r="J50" i="2"/>
  <c r="K50" i="2" s="1"/>
  <c r="N49" i="2"/>
  <c r="M49" i="2"/>
  <c r="J49" i="2"/>
  <c r="K49" i="2" s="1"/>
  <c r="N48" i="2"/>
  <c r="M48" i="2"/>
  <c r="J48" i="2"/>
  <c r="K48" i="2" s="1"/>
  <c r="N47" i="2"/>
  <c r="M47" i="2"/>
  <c r="J47" i="2"/>
  <c r="K47" i="2" s="1"/>
  <c r="N46" i="2"/>
  <c r="M46" i="2"/>
  <c r="J46" i="2"/>
  <c r="K46" i="2" s="1"/>
  <c r="N45" i="2"/>
  <c r="M45" i="2"/>
  <c r="J45" i="2"/>
  <c r="K45" i="2" s="1"/>
  <c r="N44" i="2"/>
  <c r="M44" i="2"/>
  <c r="J44" i="2"/>
  <c r="K44" i="2" s="1"/>
  <c r="N43" i="2"/>
  <c r="M43" i="2"/>
  <c r="J43" i="2"/>
  <c r="K43" i="2" s="1"/>
  <c r="N42" i="2"/>
  <c r="M42" i="2"/>
  <c r="J42" i="2"/>
  <c r="K42" i="2" s="1"/>
  <c r="N41" i="2"/>
  <c r="M41" i="2"/>
  <c r="J41" i="2"/>
  <c r="K41" i="2" s="1"/>
  <c r="N40" i="2"/>
  <c r="M40" i="2"/>
  <c r="J40" i="2"/>
  <c r="K40" i="2" s="1"/>
  <c r="N39" i="2"/>
  <c r="M39" i="2"/>
  <c r="J39" i="2"/>
  <c r="K39" i="2" s="1"/>
  <c r="N38" i="2"/>
  <c r="M38" i="2"/>
  <c r="J38" i="2"/>
  <c r="K38" i="2" s="1"/>
  <c r="N37" i="2"/>
  <c r="M37" i="2"/>
  <c r="J37" i="2"/>
  <c r="K37" i="2" s="1"/>
  <c r="N36" i="2"/>
  <c r="M36" i="2"/>
  <c r="J36" i="2"/>
  <c r="K36" i="2" s="1"/>
  <c r="N35" i="2"/>
  <c r="M35" i="2"/>
  <c r="J35" i="2"/>
  <c r="K35" i="2" s="1"/>
  <c r="N34" i="2"/>
  <c r="M34" i="2"/>
  <c r="J34" i="2"/>
  <c r="K34" i="2" s="1"/>
  <c r="N33" i="2"/>
  <c r="M33" i="2"/>
  <c r="J33" i="2"/>
  <c r="K33" i="2" s="1"/>
  <c r="N32" i="2"/>
  <c r="M32" i="2"/>
  <c r="J32" i="2"/>
  <c r="K32" i="2" s="1"/>
  <c r="N31" i="2"/>
  <c r="M31" i="2"/>
  <c r="J31" i="2"/>
  <c r="K31" i="2" s="1"/>
  <c r="N30" i="2"/>
  <c r="M30" i="2"/>
  <c r="J30" i="2"/>
  <c r="K30" i="2" s="1"/>
  <c r="N29" i="2"/>
  <c r="M29" i="2"/>
  <c r="J29" i="2"/>
  <c r="K29" i="2" s="1"/>
  <c r="N28" i="2"/>
  <c r="M28" i="2"/>
  <c r="J28" i="2"/>
  <c r="K28" i="2" s="1"/>
  <c r="N27" i="2"/>
  <c r="M27" i="2"/>
  <c r="J27" i="2"/>
  <c r="K27" i="2" s="1"/>
  <c r="N26" i="2"/>
  <c r="M26" i="2"/>
  <c r="J26" i="2"/>
  <c r="K26" i="2" s="1"/>
  <c r="N25" i="2"/>
  <c r="M25" i="2"/>
  <c r="J25" i="2"/>
  <c r="K25" i="2" s="1"/>
  <c r="N24" i="2"/>
  <c r="M24" i="2"/>
  <c r="J24" i="2"/>
  <c r="K24" i="2" s="1"/>
  <c r="N23" i="2"/>
  <c r="M23" i="2"/>
  <c r="J23" i="2"/>
  <c r="K23" i="2" s="1"/>
  <c r="N22" i="2"/>
  <c r="M22" i="2"/>
  <c r="J22" i="2"/>
  <c r="K22" i="2" s="1"/>
  <c r="N21" i="2"/>
  <c r="M21" i="2"/>
  <c r="J21" i="2"/>
  <c r="K21" i="2" s="1"/>
  <c r="N20" i="2"/>
  <c r="M20" i="2"/>
  <c r="J20" i="2"/>
  <c r="K20" i="2" s="1"/>
  <c r="N19" i="2"/>
  <c r="M19" i="2"/>
  <c r="J19" i="2"/>
  <c r="K19" i="2" s="1"/>
  <c r="N18" i="2"/>
  <c r="M18" i="2"/>
  <c r="J18" i="2"/>
  <c r="K18" i="2" s="1"/>
  <c r="N17" i="2"/>
  <c r="M17" i="2"/>
  <c r="J17" i="2"/>
  <c r="K17" i="2" s="1"/>
  <c r="N16" i="2"/>
  <c r="M16" i="2"/>
  <c r="J16" i="2"/>
  <c r="K16" i="2" s="1"/>
  <c r="N15" i="2"/>
  <c r="M15" i="2"/>
  <c r="J15" i="2"/>
  <c r="K15" i="2" s="1"/>
  <c r="N14" i="2"/>
  <c r="M14" i="2"/>
  <c r="J14" i="2"/>
  <c r="K14" i="2" s="1"/>
  <c r="N13" i="2"/>
  <c r="M13" i="2"/>
  <c r="J13" i="2"/>
  <c r="K13" i="2" s="1"/>
  <c r="N12" i="2"/>
  <c r="M12" i="2"/>
  <c r="J12" i="2"/>
  <c r="K12" i="2" s="1"/>
  <c r="N11" i="2"/>
  <c r="M11" i="2"/>
  <c r="J11" i="2"/>
  <c r="K11" i="2" s="1"/>
  <c r="N10" i="2"/>
  <c r="M10" i="2"/>
  <c r="J10" i="2"/>
  <c r="K10" i="2" s="1"/>
  <c r="N9" i="2"/>
  <c r="M9" i="2"/>
  <c r="J9" i="2"/>
  <c r="K9" i="2" s="1"/>
  <c r="N8" i="2"/>
  <c r="M8" i="2"/>
  <c r="J8" i="2"/>
  <c r="K8" i="2" s="1"/>
  <c r="N7" i="2"/>
  <c r="M7" i="2"/>
  <c r="J7" i="2"/>
  <c r="K7" i="2" s="1"/>
  <c r="N6" i="2"/>
  <c r="M6" i="2"/>
  <c r="J6" i="2"/>
  <c r="K6" i="2" s="1"/>
  <c r="M5" i="3"/>
  <c r="N5" i="3" s="1"/>
  <c r="J5" i="3"/>
  <c r="K5" i="3" s="1"/>
  <c r="M5" i="2"/>
  <c r="J5" i="2"/>
  <c r="Q346" i="5"/>
  <c r="P346" i="5"/>
  <c r="V1" i="5"/>
  <c r="V48" i="5" s="1"/>
  <c r="V144" i="5" s="1"/>
  <c r="S330" i="5"/>
  <c r="I330" i="5"/>
  <c r="M330" i="5" s="1"/>
  <c r="H330" i="5"/>
  <c r="L330" i="5" s="1"/>
  <c r="G330" i="5"/>
  <c r="K330" i="5" s="1"/>
  <c r="I329" i="5"/>
  <c r="M329" i="5" s="1"/>
  <c r="Q329" i="5" s="1"/>
  <c r="H329" i="5"/>
  <c r="L329" i="5" s="1"/>
  <c r="P329" i="5" s="1"/>
  <c r="G329" i="5"/>
  <c r="K329" i="5" s="1"/>
  <c r="O329" i="5" s="1"/>
  <c r="I328" i="5"/>
  <c r="M328" i="5" s="1"/>
  <c r="Q328" i="5" s="1"/>
  <c r="H328" i="5"/>
  <c r="L328" i="5" s="1"/>
  <c r="P328" i="5" s="1"/>
  <c r="G328" i="5"/>
  <c r="K328" i="5" s="1"/>
  <c r="O328" i="5" s="1"/>
  <c r="I327" i="5"/>
  <c r="M327" i="5" s="1"/>
  <c r="Q327" i="5" s="1"/>
  <c r="H327" i="5"/>
  <c r="L327" i="5" s="1"/>
  <c r="P327" i="5" s="1"/>
  <c r="G327" i="5"/>
  <c r="K327" i="5" s="1"/>
  <c r="O327" i="5" s="1"/>
  <c r="I326" i="5"/>
  <c r="M326" i="5" s="1"/>
  <c r="Q326" i="5" s="1"/>
  <c r="H326" i="5"/>
  <c r="L326" i="5" s="1"/>
  <c r="P326" i="5" s="1"/>
  <c r="G326" i="5"/>
  <c r="K326" i="5" s="1"/>
  <c r="O326" i="5" s="1"/>
  <c r="I325" i="5"/>
  <c r="M325" i="5" s="1"/>
  <c r="Q325" i="5" s="1"/>
  <c r="H325" i="5"/>
  <c r="L325" i="5" s="1"/>
  <c r="P325" i="5" s="1"/>
  <c r="G325" i="5"/>
  <c r="K325" i="5" s="1"/>
  <c r="O325" i="5" s="1"/>
  <c r="I324" i="5"/>
  <c r="M324" i="5" s="1"/>
  <c r="Q324" i="5" s="1"/>
  <c r="H324" i="5"/>
  <c r="L324" i="5" s="1"/>
  <c r="P324" i="5" s="1"/>
  <c r="G324" i="5"/>
  <c r="K324" i="5" s="1"/>
  <c r="O324" i="5" s="1"/>
  <c r="I323" i="5"/>
  <c r="M323" i="5" s="1"/>
  <c r="Q323" i="5" s="1"/>
  <c r="H323" i="5"/>
  <c r="L323" i="5" s="1"/>
  <c r="P323" i="5" s="1"/>
  <c r="G323" i="5"/>
  <c r="K323" i="5" s="1"/>
  <c r="O323" i="5" s="1"/>
  <c r="I322" i="5"/>
  <c r="M322" i="5" s="1"/>
  <c r="Q322" i="5" s="1"/>
  <c r="H322" i="5"/>
  <c r="L322" i="5" s="1"/>
  <c r="P322" i="5" s="1"/>
  <c r="G322" i="5"/>
  <c r="K322" i="5" s="1"/>
  <c r="O322" i="5" s="1"/>
  <c r="I321" i="5"/>
  <c r="M321" i="5" s="1"/>
  <c r="Q321" i="5" s="1"/>
  <c r="H321" i="5"/>
  <c r="L321" i="5" s="1"/>
  <c r="P321" i="5" s="1"/>
  <c r="G321" i="5"/>
  <c r="K321" i="5" s="1"/>
  <c r="O321" i="5" s="1"/>
  <c r="I320" i="5"/>
  <c r="M320" i="5" s="1"/>
  <c r="Q320" i="5" s="1"/>
  <c r="H320" i="5"/>
  <c r="L320" i="5" s="1"/>
  <c r="P320" i="5" s="1"/>
  <c r="G320" i="5"/>
  <c r="K320" i="5" s="1"/>
  <c r="O320" i="5" s="1"/>
  <c r="I319" i="5"/>
  <c r="M319" i="5" s="1"/>
  <c r="Q319" i="5" s="1"/>
  <c r="H319" i="5"/>
  <c r="L319" i="5" s="1"/>
  <c r="P319" i="5" s="1"/>
  <c r="G319" i="5"/>
  <c r="K319" i="5" s="1"/>
  <c r="O319" i="5" s="1"/>
  <c r="I318" i="5"/>
  <c r="M318" i="5" s="1"/>
  <c r="Q318" i="5" s="1"/>
  <c r="H318" i="5"/>
  <c r="L318" i="5" s="1"/>
  <c r="P318" i="5" s="1"/>
  <c r="G318" i="5"/>
  <c r="K318" i="5" s="1"/>
  <c r="O318" i="5" s="1"/>
  <c r="I317" i="5"/>
  <c r="M317" i="5" s="1"/>
  <c r="Q317" i="5" s="1"/>
  <c r="H317" i="5"/>
  <c r="L317" i="5" s="1"/>
  <c r="P317" i="5" s="1"/>
  <c r="G317" i="5"/>
  <c r="K317" i="5" s="1"/>
  <c r="O317" i="5" s="1"/>
  <c r="I316" i="5"/>
  <c r="M316" i="5" s="1"/>
  <c r="Q316" i="5" s="1"/>
  <c r="H316" i="5"/>
  <c r="L316" i="5" s="1"/>
  <c r="P316" i="5" s="1"/>
  <c r="G316" i="5"/>
  <c r="K316" i="5" s="1"/>
  <c r="O316" i="5" s="1"/>
  <c r="I315" i="5"/>
  <c r="M315" i="5" s="1"/>
  <c r="Q315" i="5" s="1"/>
  <c r="H315" i="5"/>
  <c r="L315" i="5" s="1"/>
  <c r="P315" i="5" s="1"/>
  <c r="G315" i="5"/>
  <c r="K315" i="5" s="1"/>
  <c r="O315" i="5" s="1"/>
  <c r="I314" i="5"/>
  <c r="M314" i="5" s="1"/>
  <c r="Q314" i="5" s="1"/>
  <c r="H314" i="5"/>
  <c r="L314" i="5" s="1"/>
  <c r="P314" i="5" s="1"/>
  <c r="G314" i="5"/>
  <c r="K314" i="5" s="1"/>
  <c r="O314" i="5" s="1"/>
  <c r="I313" i="5"/>
  <c r="M313" i="5" s="1"/>
  <c r="Q313" i="5" s="1"/>
  <c r="H313" i="5"/>
  <c r="L313" i="5" s="1"/>
  <c r="P313" i="5" s="1"/>
  <c r="G313" i="5"/>
  <c r="K313" i="5" s="1"/>
  <c r="O313" i="5" s="1"/>
  <c r="I312" i="5"/>
  <c r="M312" i="5" s="1"/>
  <c r="Q312" i="5" s="1"/>
  <c r="H312" i="5"/>
  <c r="L312" i="5" s="1"/>
  <c r="P312" i="5" s="1"/>
  <c r="G312" i="5"/>
  <c r="K312" i="5" s="1"/>
  <c r="O312" i="5" s="1"/>
  <c r="I311" i="5"/>
  <c r="M311" i="5" s="1"/>
  <c r="Q311" i="5" s="1"/>
  <c r="H311" i="5"/>
  <c r="L311" i="5" s="1"/>
  <c r="P311" i="5" s="1"/>
  <c r="G311" i="5"/>
  <c r="K311" i="5" s="1"/>
  <c r="O311" i="5" s="1"/>
  <c r="I310" i="5"/>
  <c r="M310" i="5" s="1"/>
  <c r="Q310" i="5" s="1"/>
  <c r="H310" i="5"/>
  <c r="L310" i="5" s="1"/>
  <c r="P310" i="5" s="1"/>
  <c r="G310" i="5"/>
  <c r="K310" i="5" s="1"/>
  <c r="O310" i="5" s="1"/>
  <c r="I309" i="5"/>
  <c r="M309" i="5" s="1"/>
  <c r="Q309" i="5" s="1"/>
  <c r="H309" i="5"/>
  <c r="L309" i="5" s="1"/>
  <c r="P309" i="5" s="1"/>
  <c r="G309" i="5"/>
  <c r="K309" i="5" s="1"/>
  <c r="O309" i="5" s="1"/>
  <c r="I308" i="5"/>
  <c r="M308" i="5" s="1"/>
  <c r="Q308" i="5" s="1"/>
  <c r="H308" i="5"/>
  <c r="L308" i="5" s="1"/>
  <c r="P308" i="5" s="1"/>
  <c r="G308" i="5"/>
  <c r="K308" i="5" s="1"/>
  <c r="O308" i="5" s="1"/>
  <c r="I307" i="5"/>
  <c r="M307" i="5" s="1"/>
  <c r="Q307" i="5" s="1"/>
  <c r="H307" i="5"/>
  <c r="L307" i="5" s="1"/>
  <c r="P307" i="5" s="1"/>
  <c r="G307" i="5"/>
  <c r="K307" i="5" s="1"/>
  <c r="O307" i="5" s="1"/>
  <c r="I306" i="5"/>
  <c r="M306" i="5" s="1"/>
  <c r="Q306" i="5" s="1"/>
  <c r="H306" i="5"/>
  <c r="L306" i="5" s="1"/>
  <c r="P306" i="5" s="1"/>
  <c r="G306" i="5"/>
  <c r="K306" i="5" s="1"/>
  <c r="O306" i="5" s="1"/>
  <c r="I305" i="5"/>
  <c r="M305" i="5" s="1"/>
  <c r="Q305" i="5" s="1"/>
  <c r="H305" i="5"/>
  <c r="L305" i="5" s="1"/>
  <c r="P305" i="5" s="1"/>
  <c r="G305" i="5"/>
  <c r="K305" i="5" s="1"/>
  <c r="O305" i="5" s="1"/>
  <c r="I304" i="5"/>
  <c r="M304" i="5" s="1"/>
  <c r="Q304" i="5" s="1"/>
  <c r="H304" i="5"/>
  <c r="L304" i="5" s="1"/>
  <c r="P304" i="5" s="1"/>
  <c r="G304" i="5"/>
  <c r="K304" i="5" s="1"/>
  <c r="O304" i="5" s="1"/>
  <c r="I303" i="5"/>
  <c r="M303" i="5" s="1"/>
  <c r="Q303" i="5" s="1"/>
  <c r="H303" i="5"/>
  <c r="L303" i="5" s="1"/>
  <c r="P303" i="5" s="1"/>
  <c r="G303" i="5"/>
  <c r="K303" i="5" s="1"/>
  <c r="O303" i="5" s="1"/>
  <c r="I302" i="5"/>
  <c r="M302" i="5" s="1"/>
  <c r="Q302" i="5" s="1"/>
  <c r="H302" i="5"/>
  <c r="L302" i="5" s="1"/>
  <c r="P302" i="5" s="1"/>
  <c r="G302" i="5"/>
  <c r="K302" i="5" s="1"/>
  <c r="O302" i="5" s="1"/>
  <c r="I301" i="5"/>
  <c r="M301" i="5" s="1"/>
  <c r="Q301" i="5" s="1"/>
  <c r="H301" i="5"/>
  <c r="L301" i="5" s="1"/>
  <c r="P301" i="5" s="1"/>
  <c r="G301" i="5"/>
  <c r="K301" i="5" s="1"/>
  <c r="O301" i="5" s="1"/>
  <c r="I300" i="5"/>
  <c r="M300" i="5" s="1"/>
  <c r="Q300" i="5" s="1"/>
  <c r="H300" i="5"/>
  <c r="L300" i="5" s="1"/>
  <c r="P300" i="5" s="1"/>
  <c r="G300" i="5"/>
  <c r="K300" i="5" s="1"/>
  <c r="O300" i="5" s="1"/>
  <c r="I299" i="5"/>
  <c r="M299" i="5" s="1"/>
  <c r="Q299" i="5" s="1"/>
  <c r="H299" i="5"/>
  <c r="L299" i="5" s="1"/>
  <c r="P299" i="5" s="1"/>
  <c r="G299" i="5"/>
  <c r="K299" i="5" s="1"/>
  <c r="O299" i="5" s="1"/>
  <c r="I298" i="5"/>
  <c r="M298" i="5" s="1"/>
  <c r="Q298" i="5" s="1"/>
  <c r="H298" i="5"/>
  <c r="L298" i="5" s="1"/>
  <c r="P298" i="5" s="1"/>
  <c r="G298" i="5"/>
  <c r="K298" i="5" s="1"/>
  <c r="O298" i="5" s="1"/>
  <c r="I297" i="5"/>
  <c r="M297" i="5" s="1"/>
  <c r="Q297" i="5" s="1"/>
  <c r="H297" i="5"/>
  <c r="L297" i="5" s="1"/>
  <c r="P297" i="5" s="1"/>
  <c r="G297" i="5"/>
  <c r="K297" i="5" s="1"/>
  <c r="O297" i="5" s="1"/>
  <c r="I296" i="5"/>
  <c r="M296" i="5" s="1"/>
  <c r="Q296" i="5" s="1"/>
  <c r="H296" i="5"/>
  <c r="L296" i="5" s="1"/>
  <c r="P296" i="5" s="1"/>
  <c r="G296" i="5"/>
  <c r="K296" i="5" s="1"/>
  <c r="O296" i="5" s="1"/>
  <c r="I295" i="5"/>
  <c r="M295" i="5" s="1"/>
  <c r="Q295" i="5" s="1"/>
  <c r="H295" i="5"/>
  <c r="L295" i="5" s="1"/>
  <c r="P295" i="5" s="1"/>
  <c r="G295" i="5"/>
  <c r="K295" i="5" s="1"/>
  <c r="O295" i="5" s="1"/>
  <c r="I294" i="5"/>
  <c r="M294" i="5" s="1"/>
  <c r="Q294" i="5" s="1"/>
  <c r="H294" i="5"/>
  <c r="L294" i="5" s="1"/>
  <c r="P294" i="5" s="1"/>
  <c r="G294" i="5"/>
  <c r="K294" i="5" s="1"/>
  <c r="O294" i="5" s="1"/>
  <c r="I293" i="5"/>
  <c r="M293" i="5" s="1"/>
  <c r="Q293" i="5" s="1"/>
  <c r="H293" i="5"/>
  <c r="L293" i="5" s="1"/>
  <c r="P293" i="5" s="1"/>
  <c r="G293" i="5"/>
  <c r="K293" i="5" s="1"/>
  <c r="O293" i="5" s="1"/>
  <c r="I285" i="5"/>
  <c r="M285" i="5" s="1"/>
  <c r="Q285" i="5" s="1"/>
  <c r="H285" i="5"/>
  <c r="L285" i="5" s="1"/>
  <c r="P285" i="5" s="1"/>
  <c r="G285" i="5"/>
  <c r="K285" i="5" s="1"/>
  <c r="O285" i="5" s="1"/>
  <c r="I284" i="5"/>
  <c r="M284" i="5" s="1"/>
  <c r="Q284" i="5" s="1"/>
  <c r="H284" i="5"/>
  <c r="L284" i="5" s="1"/>
  <c r="P284" i="5" s="1"/>
  <c r="G284" i="5"/>
  <c r="K284" i="5" s="1"/>
  <c r="O284" i="5" s="1"/>
  <c r="I283" i="5"/>
  <c r="M283" i="5" s="1"/>
  <c r="Q283" i="5" s="1"/>
  <c r="H283" i="5"/>
  <c r="L283" i="5" s="1"/>
  <c r="P283" i="5" s="1"/>
  <c r="G283" i="5"/>
  <c r="K283" i="5" s="1"/>
  <c r="O283" i="5" s="1"/>
  <c r="I282" i="5"/>
  <c r="M282" i="5" s="1"/>
  <c r="Q282" i="5" s="1"/>
  <c r="H282" i="5"/>
  <c r="L282" i="5" s="1"/>
  <c r="P282" i="5" s="1"/>
  <c r="G282" i="5"/>
  <c r="K282" i="5" s="1"/>
  <c r="O282" i="5" s="1"/>
  <c r="I281" i="5"/>
  <c r="M281" i="5" s="1"/>
  <c r="Q281" i="5" s="1"/>
  <c r="H281" i="5"/>
  <c r="L281" i="5" s="1"/>
  <c r="P281" i="5" s="1"/>
  <c r="G281" i="5"/>
  <c r="K281" i="5" s="1"/>
  <c r="O281" i="5" s="1"/>
  <c r="I280" i="5"/>
  <c r="M280" i="5" s="1"/>
  <c r="Q280" i="5" s="1"/>
  <c r="H280" i="5"/>
  <c r="L280" i="5" s="1"/>
  <c r="P280" i="5" s="1"/>
  <c r="G280" i="5"/>
  <c r="K280" i="5" s="1"/>
  <c r="O280" i="5" s="1"/>
  <c r="I279" i="5"/>
  <c r="M279" i="5" s="1"/>
  <c r="Q279" i="5" s="1"/>
  <c r="H279" i="5"/>
  <c r="L279" i="5" s="1"/>
  <c r="P279" i="5" s="1"/>
  <c r="G279" i="5"/>
  <c r="K279" i="5" s="1"/>
  <c r="O279" i="5" s="1"/>
  <c r="I278" i="5"/>
  <c r="M278" i="5" s="1"/>
  <c r="Q278" i="5" s="1"/>
  <c r="H278" i="5"/>
  <c r="L278" i="5" s="1"/>
  <c r="P278" i="5" s="1"/>
  <c r="G278" i="5"/>
  <c r="K278" i="5" s="1"/>
  <c r="O278" i="5" s="1"/>
  <c r="I277" i="5"/>
  <c r="M277" i="5" s="1"/>
  <c r="Q277" i="5" s="1"/>
  <c r="H277" i="5"/>
  <c r="L277" i="5" s="1"/>
  <c r="P277" i="5" s="1"/>
  <c r="G277" i="5"/>
  <c r="K277" i="5" s="1"/>
  <c r="O277" i="5" s="1"/>
  <c r="I276" i="5"/>
  <c r="M276" i="5" s="1"/>
  <c r="Q276" i="5" s="1"/>
  <c r="H276" i="5"/>
  <c r="L276" i="5" s="1"/>
  <c r="P276" i="5" s="1"/>
  <c r="G276" i="5"/>
  <c r="K276" i="5" s="1"/>
  <c r="O276" i="5" s="1"/>
  <c r="I275" i="5"/>
  <c r="M275" i="5" s="1"/>
  <c r="Q275" i="5" s="1"/>
  <c r="H275" i="5"/>
  <c r="L275" i="5" s="1"/>
  <c r="P275" i="5" s="1"/>
  <c r="G275" i="5"/>
  <c r="K275" i="5" s="1"/>
  <c r="O275" i="5" s="1"/>
  <c r="I274" i="5"/>
  <c r="M274" i="5" s="1"/>
  <c r="Q274" i="5" s="1"/>
  <c r="H274" i="5"/>
  <c r="L274" i="5" s="1"/>
  <c r="P274" i="5" s="1"/>
  <c r="G274" i="5"/>
  <c r="K274" i="5" s="1"/>
  <c r="O274" i="5" s="1"/>
  <c r="I273" i="5"/>
  <c r="M273" i="5" s="1"/>
  <c r="Q273" i="5" s="1"/>
  <c r="H273" i="5"/>
  <c r="L273" i="5" s="1"/>
  <c r="P273" i="5" s="1"/>
  <c r="G273" i="5"/>
  <c r="K273" i="5" s="1"/>
  <c r="O273" i="5" s="1"/>
  <c r="I272" i="5"/>
  <c r="M272" i="5" s="1"/>
  <c r="Q272" i="5" s="1"/>
  <c r="H272" i="5"/>
  <c r="L272" i="5" s="1"/>
  <c r="P272" i="5" s="1"/>
  <c r="G272" i="5"/>
  <c r="K272" i="5" s="1"/>
  <c r="O272" i="5" s="1"/>
  <c r="I271" i="5"/>
  <c r="M271" i="5" s="1"/>
  <c r="Q271" i="5" s="1"/>
  <c r="H271" i="5"/>
  <c r="L271" i="5" s="1"/>
  <c r="P271" i="5" s="1"/>
  <c r="G271" i="5"/>
  <c r="K271" i="5" s="1"/>
  <c r="O271" i="5" s="1"/>
  <c r="I270" i="5"/>
  <c r="M270" i="5" s="1"/>
  <c r="Q270" i="5" s="1"/>
  <c r="H270" i="5"/>
  <c r="L270" i="5" s="1"/>
  <c r="P270" i="5" s="1"/>
  <c r="G270" i="5"/>
  <c r="K270" i="5" s="1"/>
  <c r="O270" i="5" s="1"/>
  <c r="I269" i="5"/>
  <c r="M269" i="5" s="1"/>
  <c r="Q269" i="5" s="1"/>
  <c r="H269" i="5"/>
  <c r="L269" i="5" s="1"/>
  <c r="P269" i="5" s="1"/>
  <c r="G269" i="5"/>
  <c r="K269" i="5" s="1"/>
  <c r="O269" i="5" s="1"/>
  <c r="I268" i="5"/>
  <c r="M268" i="5" s="1"/>
  <c r="Q268" i="5" s="1"/>
  <c r="H268" i="5"/>
  <c r="L268" i="5" s="1"/>
  <c r="P268" i="5" s="1"/>
  <c r="G268" i="5"/>
  <c r="K268" i="5" s="1"/>
  <c r="O268" i="5" s="1"/>
  <c r="I267" i="5"/>
  <c r="M267" i="5" s="1"/>
  <c r="Q267" i="5" s="1"/>
  <c r="H267" i="5"/>
  <c r="L267" i="5" s="1"/>
  <c r="P267" i="5" s="1"/>
  <c r="G267" i="5"/>
  <c r="K267" i="5" s="1"/>
  <c r="O267" i="5" s="1"/>
  <c r="I266" i="5"/>
  <c r="M266" i="5" s="1"/>
  <c r="Q266" i="5" s="1"/>
  <c r="H266" i="5"/>
  <c r="L266" i="5" s="1"/>
  <c r="P266" i="5" s="1"/>
  <c r="G266" i="5"/>
  <c r="K266" i="5" s="1"/>
  <c r="O266" i="5" s="1"/>
  <c r="I265" i="5"/>
  <c r="M265" i="5" s="1"/>
  <c r="Q265" i="5" s="1"/>
  <c r="H265" i="5"/>
  <c r="L265" i="5" s="1"/>
  <c r="P265" i="5" s="1"/>
  <c r="G265" i="5"/>
  <c r="K265" i="5" s="1"/>
  <c r="O265" i="5" s="1"/>
  <c r="I264" i="5"/>
  <c r="M264" i="5" s="1"/>
  <c r="Q264" i="5" s="1"/>
  <c r="H264" i="5"/>
  <c r="L264" i="5" s="1"/>
  <c r="P264" i="5" s="1"/>
  <c r="G264" i="5"/>
  <c r="K264" i="5" s="1"/>
  <c r="O264" i="5" s="1"/>
  <c r="I263" i="5"/>
  <c r="M263" i="5" s="1"/>
  <c r="Q263" i="5" s="1"/>
  <c r="H263" i="5"/>
  <c r="L263" i="5" s="1"/>
  <c r="P263" i="5" s="1"/>
  <c r="G263" i="5"/>
  <c r="K263" i="5" s="1"/>
  <c r="O263" i="5" s="1"/>
  <c r="I262" i="5"/>
  <c r="M262" i="5" s="1"/>
  <c r="Q262" i="5" s="1"/>
  <c r="H262" i="5"/>
  <c r="L262" i="5" s="1"/>
  <c r="P262" i="5" s="1"/>
  <c r="G262" i="5"/>
  <c r="K262" i="5" s="1"/>
  <c r="O262" i="5" s="1"/>
  <c r="I261" i="5"/>
  <c r="M261" i="5" s="1"/>
  <c r="Q261" i="5" s="1"/>
  <c r="H261" i="5"/>
  <c r="L261" i="5" s="1"/>
  <c r="P261" i="5" s="1"/>
  <c r="G261" i="5"/>
  <c r="K261" i="5" s="1"/>
  <c r="O261" i="5" s="1"/>
  <c r="I260" i="5"/>
  <c r="M260" i="5" s="1"/>
  <c r="Q260" i="5" s="1"/>
  <c r="H260" i="5"/>
  <c r="L260" i="5" s="1"/>
  <c r="P260" i="5" s="1"/>
  <c r="G260" i="5"/>
  <c r="K260" i="5" s="1"/>
  <c r="O260" i="5" s="1"/>
  <c r="I259" i="5"/>
  <c r="M259" i="5" s="1"/>
  <c r="Q259" i="5" s="1"/>
  <c r="H259" i="5"/>
  <c r="L259" i="5" s="1"/>
  <c r="P259" i="5" s="1"/>
  <c r="G259" i="5"/>
  <c r="K259" i="5" s="1"/>
  <c r="O259" i="5" s="1"/>
  <c r="I258" i="5"/>
  <c r="M258" i="5" s="1"/>
  <c r="Q258" i="5" s="1"/>
  <c r="H258" i="5"/>
  <c r="L258" i="5" s="1"/>
  <c r="P258" i="5" s="1"/>
  <c r="G258" i="5"/>
  <c r="K258" i="5" s="1"/>
  <c r="O258" i="5" s="1"/>
  <c r="I257" i="5"/>
  <c r="M257" i="5" s="1"/>
  <c r="Q257" i="5" s="1"/>
  <c r="H257" i="5"/>
  <c r="L257" i="5" s="1"/>
  <c r="P257" i="5" s="1"/>
  <c r="G257" i="5"/>
  <c r="K257" i="5" s="1"/>
  <c r="O257" i="5" s="1"/>
  <c r="I256" i="5"/>
  <c r="M256" i="5" s="1"/>
  <c r="Q256" i="5" s="1"/>
  <c r="H256" i="5"/>
  <c r="L256" i="5" s="1"/>
  <c r="P256" i="5" s="1"/>
  <c r="G256" i="5"/>
  <c r="K256" i="5" s="1"/>
  <c r="O256" i="5" s="1"/>
  <c r="I255" i="5"/>
  <c r="M255" i="5" s="1"/>
  <c r="Q255" i="5" s="1"/>
  <c r="H255" i="5"/>
  <c r="L255" i="5" s="1"/>
  <c r="P255" i="5" s="1"/>
  <c r="G255" i="5"/>
  <c r="K255" i="5" s="1"/>
  <c r="O255" i="5" s="1"/>
  <c r="I254" i="5"/>
  <c r="M254" i="5" s="1"/>
  <c r="Q254" i="5" s="1"/>
  <c r="H254" i="5"/>
  <c r="L254" i="5" s="1"/>
  <c r="P254" i="5" s="1"/>
  <c r="G254" i="5"/>
  <c r="K254" i="5" s="1"/>
  <c r="O254" i="5" s="1"/>
  <c r="I253" i="5"/>
  <c r="M253" i="5" s="1"/>
  <c r="Q253" i="5" s="1"/>
  <c r="H253" i="5"/>
  <c r="L253" i="5" s="1"/>
  <c r="P253" i="5" s="1"/>
  <c r="G253" i="5"/>
  <c r="K253" i="5" s="1"/>
  <c r="O253" i="5" s="1"/>
  <c r="I252" i="5"/>
  <c r="M252" i="5" s="1"/>
  <c r="Q252" i="5" s="1"/>
  <c r="H252" i="5"/>
  <c r="L252" i="5" s="1"/>
  <c r="P252" i="5" s="1"/>
  <c r="G252" i="5"/>
  <c r="K252" i="5" s="1"/>
  <c r="O252" i="5" s="1"/>
  <c r="I251" i="5"/>
  <c r="M251" i="5" s="1"/>
  <c r="Q251" i="5" s="1"/>
  <c r="H251" i="5"/>
  <c r="L251" i="5" s="1"/>
  <c r="P251" i="5" s="1"/>
  <c r="G251" i="5"/>
  <c r="K251" i="5" s="1"/>
  <c r="O251" i="5" s="1"/>
  <c r="I250" i="5"/>
  <c r="M250" i="5" s="1"/>
  <c r="Q250" i="5" s="1"/>
  <c r="H250" i="5"/>
  <c r="L250" i="5" s="1"/>
  <c r="P250" i="5" s="1"/>
  <c r="G250" i="5"/>
  <c r="K250" i="5" s="1"/>
  <c r="O250" i="5" s="1"/>
  <c r="I249" i="5"/>
  <c r="M249" i="5" s="1"/>
  <c r="Q249" i="5" s="1"/>
  <c r="H249" i="5"/>
  <c r="L249" i="5" s="1"/>
  <c r="P249" i="5" s="1"/>
  <c r="G249" i="5"/>
  <c r="K249" i="5" s="1"/>
  <c r="O249" i="5" s="1"/>
  <c r="I248" i="5"/>
  <c r="M248" i="5" s="1"/>
  <c r="Q248" i="5" s="1"/>
  <c r="H248" i="5"/>
  <c r="L248" i="5" s="1"/>
  <c r="P248" i="5" s="1"/>
  <c r="G248" i="5"/>
  <c r="K248" i="5" s="1"/>
  <c r="O248" i="5" s="1"/>
  <c r="I247" i="5"/>
  <c r="M247" i="5" s="1"/>
  <c r="Q247" i="5" s="1"/>
  <c r="H247" i="5"/>
  <c r="L247" i="5" s="1"/>
  <c r="P247" i="5" s="1"/>
  <c r="G247" i="5"/>
  <c r="K247" i="5" s="1"/>
  <c r="O247" i="5" s="1"/>
  <c r="I246" i="5"/>
  <c r="M246" i="5" s="1"/>
  <c r="Q246" i="5" s="1"/>
  <c r="H246" i="5"/>
  <c r="L246" i="5" s="1"/>
  <c r="P246" i="5" s="1"/>
  <c r="G246" i="5"/>
  <c r="K246" i="5" s="1"/>
  <c r="O246" i="5" s="1"/>
  <c r="I245" i="5"/>
  <c r="M245" i="5" s="1"/>
  <c r="Q245" i="5" s="1"/>
  <c r="H245" i="5"/>
  <c r="L245" i="5" s="1"/>
  <c r="P245" i="5" s="1"/>
  <c r="G245" i="5"/>
  <c r="K245" i="5" s="1"/>
  <c r="O245" i="5" s="1"/>
  <c r="I244" i="5"/>
  <c r="M244" i="5" s="1"/>
  <c r="Q244" i="5" s="1"/>
  <c r="H244" i="5"/>
  <c r="L244" i="5" s="1"/>
  <c r="P244" i="5" s="1"/>
  <c r="G244" i="5"/>
  <c r="K244" i="5" s="1"/>
  <c r="O244" i="5" s="1"/>
  <c r="I236" i="5"/>
  <c r="M236" i="5" s="1"/>
  <c r="Q236" i="5" s="1"/>
  <c r="H236" i="5"/>
  <c r="L236" i="5" s="1"/>
  <c r="P236" i="5" s="1"/>
  <c r="G236" i="5"/>
  <c r="K236" i="5" s="1"/>
  <c r="O236" i="5" s="1"/>
  <c r="I235" i="5"/>
  <c r="M235" i="5" s="1"/>
  <c r="Q235" i="5" s="1"/>
  <c r="H235" i="5"/>
  <c r="L235" i="5" s="1"/>
  <c r="P235" i="5" s="1"/>
  <c r="G235" i="5"/>
  <c r="K235" i="5" s="1"/>
  <c r="O235" i="5" s="1"/>
  <c r="I234" i="5"/>
  <c r="M234" i="5" s="1"/>
  <c r="Q234" i="5" s="1"/>
  <c r="H234" i="5"/>
  <c r="L234" i="5" s="1"/>
  <c r="P234" i="5" s="1"/>
  <c r="G234" i="5"/>
  <c r="K234" i="5" s="1"/>
  <c r="O234" i="5" s="1"/>
  <c r="I233" i="5"/>
  <c r="M233" i="5" s="1"/>
  <c r="Q233" i="5" s="1"/>
  <c r="H233" i="5"/>
  <c r="L233" i="5" s="1"/>
  <c r="P233" i="5" s="1"/>
  <c r="G233" i="5"/>
  <c r="K233" i="5" s="1"/>
  <c r="O233" i="5" s="1"/>
  <c r="I232" i="5"/>
  <c r="M232" i="5" s="1"/>
  <c r="Q232" i="5" s="1"/>
  <c r="H232" i="5"/>
  <c r="L232" i="5" s="1"/>
  <c r="P232" i="5" s="1"/>
  <c r="G232" i="5"/>
  <c r="K232" i="5" s="1"/>
  <c r="O232" i="5" s="1"/>
  <c r="I231" i="5"/>
  <c r="M231" i="5" s="1"/>
  <c r="Q231" i="5" s="1"/>
  <c r="H231" i="5"/>
  <c r="L231" i="5" s="1"/>
  <c r="P231" i="5" s="1"/>
  <c r="G231" i="5"/>
  <c r="K231" i="5" s="1"/>
  <c r="O231" i="5" s="1"/>
  <c r="I230" i="5"/>
  <c r="M230" i="5" s="1"/>
  <c r="Q230" i="5" s="1"/>
  <c r="H230" i="5"/>
  <c r="L230" i="5" s="1"/>
  <c r="P230" i="5" s="1"/>
  <c r="G230" i="5"/>
  <c r="K230" i="5" s="1"/>
  <c r="O230" i="5" s="1"/>
  <c r="I229" i="5"/>
  <c r="M229" i="5" s="1"/>
  <c r="Q229" i="5" s="1"/>
  <c r="H229" i="5"/>
  <c r="L229" i="5" s="1"/>
  <c r="P229" i="5" s="1"/>
  <c r="G229" i="5"/>
  <c r="K229" i="5" s="1"/>
  <c r="O229" i="5" s="1"/>
  <c r="I228" i="5"/>
  <c r="M228" i="5" s="1"/>
  <c r="Q228" i="5" s="1"/>
  <c r="H228" i="5"/>
  <c r="L228" i="5" s="1"/>
  <c r="P228" i="5" s="1"/>
  <c r="G228" i="5"/>
  <c r="K228" i="5" s="1"/>
  <c r="O228" i="5" s="1"/>
  <c r="I227" i="5"/>
  <c r="M227" i="5" s="1"/>
  <c r="Q227" i="5" s="1"/>
  <c r="H227" i="5"/>
  <c r="L227" i="5" s="1"/>
  <c r="P227" i="5" s="1"/>
  <c r="G227" i="5"/>
  <c r="K227" i="5" s="1"/>
  <c r="O227" i="5" s="1"/>
  <c r="I226" i="5"/>
  <c r="M226" i="5" s="1"/>
  <c r="Q226" i="5" s="1"/>
  <c r="H226" i="5"/>
  <c r="L226" i="5" s="1"/>
  <c r="P226" i="5" s="1"/>
  <c r="G226" i="5"/>
  <c r="K226" i="5" s="1"/>
  <c r="O226" i="5" s="1"/>
  <c r="I225" i="5"/>
  <c r="M225" i="5" s="1"/>
  <c r="Q225" i="5" s="1"/>
  <c r="H225" i="5"/>
  <c r="L225" i="5" s="1"/>
  <c r="P225" i="5" s="1"/>
  <c r="G225" i="5"/>
  <c r="K225" i="5" s="1"/>
  <c r="O225" i="5" s="1"/>
  <c r="I224" i="5"/>
  <c r="M224" i="5" s="1"/>
  <c r="Q224" i="5" s="1"/>
  <c r="H224" i="5"/>
  <c r="L224" i="5" s="1"/>
  <c r="P224" i="5" s="1"/>
  <c r="G224" i="5"/>
  <c r="K224" i="5" s="1"/>
  <c r="O224" i="5" s="1"/>
  <c r="I223" i="5"/>
  <c r="M223" i="5" s="1"/>
  <c r="Q223" i="5" s="1"/>
  <c r="H223" i="5"/>
  <c r="L223" i="5" s="1"/>
  <c r="P223" i="5" s="1"/>
  <c r="G223" i="5"/>
  <c r="K223" i="5" s="1"/>
  <c r="O223" i="5" s="1"/>
  <c r="I222" i="5"/>
  <c r="M222" i="5" s="1"/>
  <c r="Q222" i="5" s="1"/>
  <c r="H222" i="5"/>
  <c r="L222" i="5" s="1"/>
  <c r="P222" i="5" s="1"/>
  <c r="G222" i="5"/>
  <c r="K222" i="5" s="1"/>
  <c r="O222" i="5" s="1"/>
  <c r="I221" i="5"/>
  <c r="M221" i="5" s="1"/>
  <c r="Q221" i="5" s="1"/>
  <c r="H221" i="5"/>
  <c r="L221" i="5" s="1"/>
  <c r="P221" i="5" s="1"/>
  <c r="G221" i="5"/>
  <c r="K221" i="5" s="1"/>
  <c r="O221" i="5" s="1"/>
  <c r="I220" i="5"/>
  <c r="M220" i="5" s="1"/>
  <c r="Q220" i="5" s="1"/>
  <c r="H220" i="5"/>
  <c r="L220" i="5" s="1"/>
  <c r="P220" i="5" s="1"/>
  <c r="G220" i="5"/>
  <c r="K220" i="5" s="1"/>
  <c r="O220" i="5" s="1"/>
  <c r="I219" i="5"/>
  <c r="M219" i="5" s="1"/>
  <c r="Q219" i="5" s="1"/>
  <c r="H219" i="5"/>
  <c r="L219" i="5" s="1"/>
  <c r="P219" i="5" s="1"/>
  <c r="G219" i="5"/>
  <c r="K219" i="5" s="1"/>
  <c r="O219" i="5" s="1"/>
  <c r="I218" i="5"/>
  <c r="M218" i="5" s="1"/>
  <c r="Q218" i="5" s="1"/>
  <c r="H218" i="5"/>
  <c r="L218" i="5" s="1"/>
  <c r="P218" i="5" s="1"/>
  <c r="G218" i="5"/>
  <c r="K218" i="5" s="1"/>
  <c r="O218" i="5" s="1"/>
  <c r="I217" i="5"/>
  <c r="M217" i="5" s="1"/>
  <c r="Q217" i="5" s="1"/>
  <c r="H217" i="5"/>
  <c r="L217" i="5" s="1"/>
  <c r="P217" i="5" s="1"/>
  <c r="G217" i="5"/>
  <c r="K217" i="5" s="1"/>
  <c r="O217" i="5" s="1"/>
  <c r="I216" i="5"/>
  <c r="M216" i="5" s="1"/>
  <c r="Q216" i="5" s="1"/>
  <c r="H216" i="5"/>
  <c r="L216" i="5" s="1"/>
  <c r="P216" i="5" s="1"/>
  <c r="G216" i="5"/>
  <c r="K216" i="5" s="1"/>
  <c r="O216" i="5" s="1"/>
  <c r="I215" i="5"/>
  <c r="M215" i="5" s="1"/>
  <c r="Q215" i="5" s="1"/>
  <c r="H215" i="5"/>
  <c r="L215" i="5" s="1"/>
  <c r="P215" i="5" s="1"/>
  <c r="G215" i="5"/>
  <c r="K215" i="5" s="1"/>
  <c r="O215" i="5" s="1"/>
  <c r="I214" i="5"/>
  <c r="M214" i="5" s="1"/>
  <c r="Q214" i="5" s="1"/>
  <c r="H214" i="5"/>
  <c r="L214" i="5" s="1"/>
  <c r="P214" i="5" s="1"/>
  <c r="G214" i="5"/>
  <c r="K214" i="5" s="1"/>
  <c r="O214" i="5" s="1"/>
  <c r="I213" i="5"/>
  <c r="M213" i="5" s="1"/>
  <c r="Q213" i="5" s="1"/>
  <c r="H213" i="5"/>
  <c r="L213" i="5" s="1"/>
  <c r="P213" i="5" s="1"/>
  <c r="G213" i="5"/>
  <c r="K213" i="5" s="1"/>
  <c r="O213" i="5" s="1"/>
  <c r="I212" i="5"/>
  <c r="M212" i="5" s="1"/>
  <c r="Q212" i="5" s="1"/>
  <c r="H212" i="5"/>
  <c r="L212" i="5" s="1"/>
  <c r="P212" i="5" s="1"/>
  <c r="G212" i="5"/>
  <c r="K212" i="5" s="1"/>
  <c r="O212" i="5" s="1"/>
  <c r="I211" i="5"/>
  <c r="M211" i="5" s="1"/>
  <c r="Q211" i="5" s="1"/>
  <c r="H211" i="5"/>
  <c r="L211" i="5" s="1"/>
  <c r="P211" i="5" s="1"/>
  <c r="G211" i="5"/>
  <c r="K211" i="5" s="1"/>
  <c r="O211" i="5" s="1"/>
  <c r="I210" i="5"/>
  <c r="M210" i="5" s="1"/>
  <c r="Q210" i="5" s="1"/>
  <c r="H210" i="5"/>
  <c r="L210" i="5" s="1"/>
  <c r="P210" i="5" s="1"/>
  <c r="G210" i="5"/>
  <c r="K210" i="5" s="1"/>
  <c r="O210" i="5" s="1"/>
  <c r="I209" i="5"/>
  <c r="M209" i="5" s="1"/>
  <c r="Q209" i="5" s="1"/>
  <c r="H209" i="5"/>
  <c r="L209" i="5" s="1"/>
  <c r="P209" i="5" s="1"/>
  <c r="G209" i="5"/>
  <c r="K209" i="5" s="1"/>
  <c r="O209" i="5" s="1"/>
  <c r="I208" i="5"/>
  <c r="M208" i="5" s="1"/>
  <c r="Q208" i="5" s="1"/>
  <c r="H208" i="5"/>
  <c r="L208" i="5" s="1"/>
  <c r="P208" i="5" s="1"/>
  <c r="G208" i="5"/>
  <c r="K208" i="5" s="1"/>
  <c r="O208" i="5" s="1"/>
  <c r="I207" i="5"/>
  <c r="M207" i="5" s="1"/>
  <c r="Q207" i="5" s="1"/>
  <c r="H207" i="5"/>
  <c r="L207" i="5" s="1"/>
  <c r="P207" i="5" s="1"/>
  <c r="G207" i="5"/>
  <c r="K207" i="5" s="1"/>
  <c r="O207" i="5" s="1"/>
  <c r="I206" i="5"/>
  <c r="M206" i="5" s="1"/>
  <c r="Q206" i="5" s="1"/>
  <c r="H206" i="5"/>
  <c r="L206" i="5" s="1"/>
  <c r="P206" i="5" s="1"/>
  <c r="G206" i="5"/>
  <c r="K206" i="5" s="1"/>
  <c r="O206" i="5" s="1"/>
  <c r="I205" i="5"/>
  <c r="M205" i="5" s="1"/>
  <c r="Q205" i="5" s="1"/>
  <c r="H205" i="5"/>
  <c r="L205" i="5" s="1"/>
  <c r="P205" i="5" s="1"/>
  <c r="G205" i="5"/>
  <c r="K205" i="5" s="1"/>
  <c r="O205" i="5" s="1"/>
  <c r="I204" i="5"/>
  <c r="M204" i="5" s="1"/>
  <c r="Q204" i="5" s="1"/>
  <c r="H204" i="5"/>
  <c r="L204" i="5" s="1"/>
  <c r="P204" i="5" s="1"/>
  <c r="G204" i="5"/>
  <c r="K204" i="5" s="1"/>
  <c r="O204" i="5" s="1"/>
  <c r="I203" i="5"/>
  <c r="M203" i="5" s="1"/>
  <c r="Q203" i="5" s="1"/>
  <c r="H203" i="5"/>
  <c r="L203" i="5" s="1"/>
  <c r="P203" i="5" s="1"/>
  <c r="G203" i="5"/>
  <c r="K203" i="5" s="1"/>
  <c r="O203" i="5" s="1"/>
  <c r="I202" i="5"/>
  <c r="M202" i="5" s="1"/>
  <c r="Q202" i="5" s="1"/>
  <c r="H202" i="5"/>
  <c r="L202" i="5" s="1"/>
  <c r="P202" i="5" s="1"/>
  <c r="G202" i="5"/>
  <c r="K202" i="5" s="1"/>
  <c r="O202" i="5" s="1"/>
  <c r="I201" i="5"/>
  <c r="M201" i="5" s="1"/>
  <c r="Q201" i="5" s="1"/>
  <c r="H201" i="5"/>
  <c r="L201" i="5" s="1"/>
  <c r="P201" i="5" s="1"/>
  <c r="G201" i="5"/>
  <c r="K201" i="5" s="1"/>
  <c r="O201" i="5" s="1"/>
  <c r="I200" i="5"/>
  <c r="M200" i="5" s="1"/>
  <c r="Q200" i="5" s="1"/>
  <c r="H200" i="5"/>
  <c r="L200" i="5" s="1"/>
  <c r="P200" i="5" s="1"/>
  <c r="G200" i="5"/>
  <c r="K200" i="5" s="1"/>
  <c r="O200" i="5" s="1"/>
  <c r="I199" i="5"/>
  <c r="M199" i="5" s="1"/>
  <c r="Q199" i="5" s="1"/>
  <c r="H199" i="5"/>
  <c r="L199" i="5" s="1"/>
  <c r="P199" i="5" s="1"/>
  <c r="G199" i="5"/>
  <c r="K199" i="5" s="1"/>
  <c r="O199" i="5" s="1"/>
  <c r="I198" i="5"/>
  <c r="M198" i="5" s="1"/>
  <c r="Q198" i="5" s="1"/>
  <c r="H198" i="5"/>
  <c r="L198" i="5" s="1"/>
  <c r="P198" i="5" s="1"/>
  <c r="G198" i="5"/>
  <c r="K198" i="5" s="1"/>
  <c r="O198" i="5" s="1"/>
  <c r="I197" i="5"/>
  <c r="M197" i="5" s="1"/>
  <c r="Q197" i="5" s="1"/>
  <c r="H197" i="5"/>
  <c r="L197" i="5" s="1"/>
  <c r="P197" i="5" s="1"/>
  <c r="G197" i="5"/>
  <c r="K197" i="5" s="1"/>
  <c r="O197" i="5" s="1"/>
  <c r="I196" i="5"/>
  <c r="M196" i="5" s="1"/>
  <c r="Q196" i="5" s="1"/>
  <c r="H196" i="5"/>
  <c r="L196" i="5" s="1"/>
  <c r="P196" i="5" s="1"/>
  <c r="G196" i="5"/>
  <c r="K196" i="5" s="1"/>
  <c r="O196" i="5" s="1"/>
  <c r="I188" i="5"/>
  <c r="M188" i="5" s="1"/>
  <c r="Q188" i="5" s="1"/>
  <c r="H188" i="5"/>
  <c r="L188" i="5" s="1"/>
  <c r="P188" i="5" s="1"/>
  <c r="G188" i="5"/>
  <c r="K188" i="5" s="1"/>
  <c r="O188" i="5" s="1"/>
  <c r="I187" i="5"/>
  <c r="M187" i="5" s="1"/>
  <c r="Q187" i="5" s="1"/>
  <c r="H187" i="5"/>
  <c r="L187" i="5" s="1"/>
  <c r="P187" i="5" s="1"/>
  <c r="G187" i="5"/>
  <c r="K187" i="5" s="1"/>
  <c r="O187" i="5" s="1"/>
  <c r="I186" i="5"/>
  <c r="M186" i="5" s="1"/>
  <c r="Q186" i="5" s="1"/>
  <c r="H186" i="5"/>
  <c r="L186" i="5" s="1"/>
  <c r="P186" i="5" s="1"/>
  <c r="G186" i="5"/>
  <c r="K186" i="5" s="1"/>
  <c r="O186" i="5" s="1"/>
  <c r="I185" i="5"/>
  <c r="M185" i="5" s="1"/>
  <c r="Q185" i="5" s="1"/>
  <c r="H185" i="5"/>
  <c r="L185" i="5" s="1"/>
  <c r="P185" i="5" s="1"/>
  <c r="G185" i="5"/>
  <c r="K185" i="5" s="1"/>
  <c r="O185" i="5" s="1"/>
  <c r="I184" i="5"/>
  <c r="M184" i="5" s="1"/>
  <c r="Q184" i="5" s="1"/>
  <c r="H184" i="5"/>
  <c r="L184" i="5" s="1"/>
  <c r="P184" i="5" s="1"/>
  <c r="G184" i="5"/>
  <c r="K184" i="5" s="1"/>
  <c r="O184" i="5" s="1"/>
  <c r="I183" i="5"/>
  <c r="M183" i="5" s="1"/>
  <c r="Q183" i="5" s="1"/>
  <c r="H183" i="5"/>
  <c r="L183" i="5" s="1"/>
  <c r="P183" i="5" s="1"/>
  <c r="G183" i="5"/>
  <c r="K183" i="5" s="1"/>
  <c r="O183" i="5" s="1"/>
  <c r="I182" i="5"/>
  <c r="M182" i="5" s="1"/>
  <c r="Q182" i="5" s="1"/>
  <c r="H182" i="5"/>
  <c r="L182" i="5" s="1"/>
  <c r="P182" i="5" s="1"/>
  <c r="G182" i="5"/>
  <c r="K182" i="5" s="1"/>
  <c r="O182" i="5" s="1"/>
  <c r="I181" i="5"/>
  <c r="M181" i="5" s="1"/>
  <c r="Q181" i="5" s="1"/>
  <c r="H181" i="5"/>
  <c r="L181" i="5" s="1"/>
  <c r="P181" i="5" s="1"/>
  <c r="G181" i="5"/>
  <c r="K181" i="5" s="1"/>
  <c r="O181" i="5" s="1"/>
  <c r="I180" i="5"/>
  <c r="M180" i="5" s="1"/>
  <c r="Q180" i="5" s="1"/>
  <c r="H180" i="5"/>
  <c r="L180" i="5" s="1"/>
  <c r="P180" i="5" s="1"/>
  <c r="G180" i="5"/>
  <c r="K180" i="5" s="1"/>
  <c r="O180" i="5" s="1"/>
  <c r="I179" i="5"/>
  <c r="M179" i="5" s="1"/>
  <c r="Q179" i="5" s="1"/>
  <c r="H179" i="5"/>
  <c r="L179" i="5" s="1"/>
  <c r="P179" i="5" s="1"/>
  <c r="G179" i="5"/>
  <c r="K179" i="5" s="1"/>
  <c r="O179" i="5" s="1"/>
  <c r="I178" i="5"/>
  <c r="M178" i="5" s="1"/>
  <c r="Q178" i="5" s="1"/>
  <c r="H178" i="5"/>
  <c r="L178" i="5" s="1"/>
  <c r="P178" i="5" s="1"/>
  <c r="G178" i="5"/>
  <c r="K178" i="5" s="1"/>
  <c r="O178" i="5" s="1"/>
  <c r="I177" i="5"/>
  <c r="M177" i="5" s="1"/>
  <c r="Q177" i="5" s="1"/>
  <c r="H177" i="5"/>
  <c r="L177" i="5" s="1"/>
  <c r="P177" i="5" s="1"/>
  <c r="G177" i="5"/>
  <c r="K177" i="5" s="1"/>
  <c r="O177" i="5" s="1"/>
  <c r="I176" i="5"/>
  <c r="M176" i="5" s="1"/>
  <c r="Q176" i="5" s="1"/>
  <c r="H176" i="5"/>
  <c r="L176" i="5" s="1"/>
  <c r="P176" i="5" s="1"/>
  <c r="G176" i="5"/>
  <c r="K176" i="5" s="1"/>
  <c r="O176" i="5" s="1"/>
  <c r="I175" i="5"/>
  <c r="M175" i="5" s="1"/>
  <c r="Q175" i="5" s="1"/>
  <c r="H175" i="5"/>
  <c r="L175" i="5" s="1"/>
  <c r="P175" i="5" s="1"/>
  <c r="G175" i="5"/>
  <c r="K175" i="5" s="1"/>
  <c r="O175" i="5" s="1"/>
  <c r="I174" i="5"/>
  <c r="M174" i="5" s="1"/>
  <c r="Q174" i="5" s="1"/>
  <c r="H174" i="5"/>
  <c r="L174" i="5" s="1"/>
  <c r="P174" i="5" s="1"/>
  <c r="G174" i="5"/>
  <c r="K174" i="5" s="1"/>
  <c r="O174" i="5" s="1"/>
  <c r="I173" i="5"/>
  <c r="M173" i="5" s="1"/>
  <c r="Q173" i="5" s="1"/>
  <c r="H173" i="5"/>
  <c r="L173" i="5" s="1"/>
  <c r="P173" i="5" s="1"/>
  <c r="G173" i="5"/>
  <c r="K173" i="5" s="1"/>
  <c r="O173" i="5" s="1"/>
  <c r="I172" i="5"/>
  <c r="M172" i="5" s="1"/>
  <c r="Q172" i="5" s="1"/>
  <c r="H172" i="5"/>
  <c r="L172" i="5" s="1"/>
  <c r="P172" i="5" s="1"/>
  <c r="G172" i="5"/>
  <c r="K172" i="5" s="1"/>
  <c r="O172" i="5" s="1"/>
  <c r="I171" i="5"/>
  <c r="M171" i="5" s="1"/>
  <c r="Q171" i="5" s="1"/>
  <c r="H171" i="5"/>
  <c r="L171" i="5" s="1"/>
  <c r="P171" i="5" s="1"/>
  <c r="G171" i="5"/>
  <c r="K171" i="5" s="1"/>
  <c r="O171" i="5" s="1"/>
  <c r="I170" i="5"/>
  <c r="M170" i="5" s="1"/>
  <c r="Q170" i="5" s="1"/>
  <c r="H170" i="5"/>
  <c r="L170" i="5" s="1"/>
  <c r="P170" i="5" s="1"/>
  <c r="G170" i="5"/>
  <c r="K170" i="5" s="1"/>
  <c r="O170" i="5" s="1"/>
  <c r="I169" i="5"/>
  <c r="M169" i="5" s="1"/>
  <c r="Q169" i="5" s="1"/>
  <c r="H169" i="5"/>
  <c r="L169" i="5" s="1"/>
  <c r="P169" i="5" s="1"/>
  <c r="G169" i="5"/>
  <c r="K169" i="5" s="1"/>
  <c r="O169" i="5" s="1"/>
  <c r="I168" i="5"/>
  <c r="M168" i="5" s="1"/>
  <c r="Q168" i="5" s="1"/>
  <c r="H168" i="5"/>
  <c r="L168" i="5" s="1"/>
  <c r="P168" i="5" s="1"/>
  <c r="G168" i="5"/>
  <c r="K168" i="5" s="1"/>
  <c r="O168" i="5" s="1"/>
  <c r="I167" i="5"/>
  <c r="M167" i="5" s="1"/>
  <c r="Q167" i="5" s="1"/>
  <c r="H167" i="5"/>
  <c r="L167" i="5" s="1"/>
  <c r="P167" i="5" s="1"/>
  <c r="G167" i="5"/>
  <c r="K167" i="5" s="1"/>
  <c r="O167" i="5" s="1"/>
  <c r="I166" i="5"/>
  <c r="M166" i="5" s="1"/>
  <c r="Q166" i="5" s="1"/>
  <c r="H166" i="5"/>
  <c r="L166" i="5" s="1"/>
  <c r="P166" i="5" s="1"/>
  <c r="G166" i="5"/>
  <c r="K166" i="5" s="1"/>
  <c r="O166" i="5" s="1"/>
  <c r="I165" i="5"/>
  <c r="M165" i="5" s="1"/>
  <c r="Q165" i="5" s="1"/>
  <c r="H165" i="5"/>
  <c r="L165" i="5" s="1"/>
  <c r="P165" i="5" s="1"/>
  <c r="G165" i="5"/>
  <c r="K165" i="5" s="1"/>
  <c r="O165" i="5" s="1"/>
  <c r="I164" i="5"/>
  <c r="M164" i="5" s="1"/>
  <c r="Q164" i="5" s="1"/>
  <c r="H164" i="5"/>
  <c r="L164" i="5" s="1"/>
  <c r="P164" i="5" s="1"/>
  <c r="G164" i="5"/>
  <c r="K164" i="5" s="1"/>
  <c r="O164" i="5" s="1"/>
  <c r="I163" i="5"/>
  <c r="M163" i="5" s="1"/>
  <c r="Q163" i="5" s="1"/>
  <c r="H163" i="5"/>
  <c r="L163" i="5" s="1"/>
  <c r="P163" i="5" s="1"/>
  <c r="G163" i="5"/>
  <c r="K163" i="5" s="1"/>
  <c r="O163" i="5" s="1"/>
  <c r="I162" i="5"/>
  <c r="M162" i="5" s="1"/>
  <c r="Q162" i="5" s="1"/>
  <c r="H162" i="5"/>
  <c r="L162" i="5" s="1"/>
  <c r="P162" i="5" s="1"/>
  <c r="G162" i="5"/>
  <c r="K162" i="5" s="1"/>
  <c r="O162" i="5" s="1"/>
  <c r="I161" i="5"/>
  <c r="M161" i="5" s="1"/>
  <c r="Q161" i="5" s="1"/>
  <c r="H161" i="5"/>
  <c r="L161" i="5" s="1"/>
  <c r="P161" i="5" s="1"/>
  <c r="G161" i="5"/>
  <c r="K161" i="5" s="1"/>
  <c r="O161" i="5" s="1"/>
  <c r="I160" i="5"/>
  <c r="M160" i="5" s="1"/>
  <c r="Q160" i="5" s="1"/>
  <c r="H160" i="5"/>
  <c r="L160" i="5" s="1"/>
  <c r="P160" i="5" s="1"/>
  <c r="G160" i="5"/>
  <c r="K160" i="5" s="1"/>
  <c r="O160" i="5" s="1"/>
  <c r="I159" i="5"/>
  <c r="M159" i="5" s="1"/>
  <c r="Q159" i="5" s="1"/>
  <c r="H159" i="5"/>
  <c r="L159" i="5" s="1"/>
  <c r="P159" i="5" s="1"/>
  <c r="G159" i="5"/>
  <c r="K159" i="5" s="1"/>
  <c r="O159" i="5" s="1"/>
  <c r="I158" i="5"/>
  <c r="M158" i="5" s="1"/>
  <c r="Q158" i="5" s="1"/>
  <c r="H158" i="5"/>
  <c r="L158" i="5" s="1"/>
  <c r="P158" i="5" s="1"/>
  <c r="G158" i="5"/>
  <c r="K158" i="5" s="1"/>
  <c r="O158" i="5" s="1"/>
  <c r="I157" i="5"/>
  <c r="M157" i="5" s="1"/>
  <c r="Q157" i="5" s="1"/>
  <c r="H157" i="5"/>
  <c r="L157" i="5" s="1"/>
  <c r="P157" i="5" s="1"/>
  <c r="G157" i="5"/>
  <c r="K157" i="5" s="1"/>
  <c r="O157" i="5" s="1"/>
  <c r="I156" i="5"/>
  <c r="M156" i="5" s="1"/>
  <c r="Q156" i="5" s="1"/>
  <c r="H156" i="5"/>
  <c r="L156" i="5" s="1"/>
  <c r="P156" i="5" s="1"/>
  <c r="G156" i="5"/>
  <c r="K156" i="5" s="1"/>
  <c r="O156" i="5" s="1"/>
  <c r="I155" i="5"/>
  <c r="M155" i="5" s="1"/>
  <c r="Q155" i="5" s="1"/>
  <c r="H155" i="5"/>
  <c r="L155" i="5" s="1"/>
  <c r="P155" i="5" s="1"/>
  <c r="G155" i="5"/>
  <c r="K155" i="5" s="1"/>
  <c r="O155" i="5" s="1"/>
  <c r="I154" i="5"/>
  <c r="M154" i="5" s="1"/>
  <c r="Q154" i="5" s="1"/>
  <c r="H154" i="5"/>
  <c r="L154" i="5" s="1"/>
  <c r="P154" i="5" s="1"/>
  <c r="G154" i="5"/>
  <c r="K154" i="5" s="1"/>
  <c r="O154" i="5" s="1"/>
  <c r="I153" i="5"/>
  <c r="M153" i="5" s="1"/>
  <c r="Q153" i="5" s="1"/>
  <c r="H153" i="5"/>
  <c r="L153" i="5" s="1"/>
  <c r="P153" i="5" s="1"/>
  <c r="G153" i="5"/>
  <c r="K153" i="5" s="1"/>
  <c r="O153" i="5" s="1"/>
  <c r="I152" i="5"/>
  <c r="M152" i="5" s="1"/>
  <c r="Q152" i="5" s="1"/>
  <c r="H152" i="5"/>
  <c r="L152" i="5" s="1"/>
  <c r="P152" i="5" s="1"/>
  <c r="G152" i="5"/>
  <c r="K152" i="5" s="1"/>
  <c r="O152" i="5" s="1"/>
  <c r="I151" i="5"/>
  <c r="M151" i="5" s="1"/>
  <c r="Q151" i="5" s="1"/>
  <c r="H151" i="5"/>
  <c r="L151" i="5" s="1"/>
  <c r="P151" i="5" s="1"/>
  <c r="G151" i="5"/>
  <c r="K151" i="5" s="1"/>
  <c r="O151" i="5" s="1"/>
  <c r="I150" i="5"/>
  <c r="M150" i="5" s="1"/>
  <c r="Q150" i="5" s="1"/>
  <c r="H150" i="5"/>
  <c r="L150" i="5" s="1"/>
  <c r="P150" i="5" s="1"/>
  <c r="G150" i="5"/>
  <c r="K150" i="5" s="1"/>
  <c r="O150" i="5" s="1"/>
  <c r="I149" i="5"/>
  <c r="M149" i="5" s="1"/>
  <c r="Q149" i="5" s="1"/>
  <c r="H149" i="5"/>
  <c r="L149" i="5" s="1"/>
  <c r="P149" i="5" s="1"/>
  <c r="G149" i="5"/>
  <c r="K149" i="5" s="1"/>
  <c r="O149" i="5" s="1"/>
  <c r="I148" i="5"/>
  <c r="M148" i="5" s="1"/>
  <c r="Q148" i="5" s="1"/>
  <c r="H148" i="5"/>
  <c r="L148" i="5" s="1"/>
  <c r="P148" i="5" s="1"/>
  <c r="G148" i="5"/>
  <c r="K148" i="5" s="1"/>
  <c r="O148" i="5" s="1"/>
  <c r="I139" i="5"/>
  <c r="M139" i="5" s="1"/>
  <c r="Q139" i="5" s="1"/>
  <c r="H139" i="5"/>
  <c r="L139" i="5" s="1"/>
  <c r="P139" i="5" s="1"/>
  <c r="G139" i="5"/>
  <c r="K139" i="5" s="1"/>
  <c r="O139" i="5" s="1"/>
  <c r="I138" i="5"/>
  <c r="M138" i="5" s="1"/>
  <c r="Q138" i="5" s="1"/>
  <c r="H138" i="5"/>
  <c r="L138" i="5" s="1"/>
  <c r="P138" i="5" s="1"/>
  <c r="G138" i="5"/>
  <c r="K138" i="5" s="1"/>
  <c r="O138" i="5" s="1"/>
  <c r="I137" i="5"/>
  <c r="M137" i="5" s="1"/>
  <c r="Q137" i="5" s="1"/>
  <c r="H137" i="5"/>
  <c r="L137" i="5" s="1"/>
  <c r="P137" i="5" s="1"/>
  <c r="G137" i="5"/>
  <c r="K137" i="5" s="1"/>
  <c r="O137" i="5" s="1"/>
  <c r="I136" i="5"/>
  <c r="M136" i="5" s="1"/>
  <c r="Q136" i="5" s="1"/>
  <c r="H136" i="5"/>
  <c r="L136" i="5" s="1"/>
  <c r="P136" i="5" s="1"/>
  <c r="G136" i="5"/>
  <c r="K136" i="5" s="1"/>
  <c r="O136" i="5" s="1"/>
  <c r="I135" i="5"/>
  <c r="M135" i="5" s="1"/>
  <c r="Q135" i="5" s="1"/>
  <c r="H135" i="5"/>
  <c r="L135" i="5" s="1"/>
  <c r="P135" i="5" s="1"/>
  <c r="G135" i="5"/>
  <c r="K135" i="5" s="1"/>
  <c r="O135" i="5" s="1"/>
  <c r="I134" i="5"/>
  <c r="M134" i="5" s="1"/>
  <c r="Q134" i="5" s="1"/>
  <c r="H134" i="5"/>
  <c r="L134" i="5" s="1"/>
  <c r="P134" i="5" s="1"/>
  <c r="G134" i="5"/>
  <c r="K134" i="5" s="1"/>
  <c r="O134" i="5" s="1"/>
  <c r="I133" i="5"/>
  <c r="M133" i="5" s="1"/>
  <c r="Q133" i="5" s="1"/>
  <c r="H133" i="5"/>
  <c r="L133" i="5" s="1"/>
  <c r="P133" i="5" s="1"/>
  <c r="G133" i="5"/>
  <c r="K133" i="5" s="1"/>
  <c r="O133" i="5" s="1"/>
  <c r="I132" i="5"/>
  <c r="M132" i="5" s="1"/>
  <c r="Q132" i="5" s="1"/>
  <c r="H132" i="5"/>
  <c r="L132" i="5" s="1"/>
  <c r="P132" i="5" s="1"/>
  <c r="G132" i="5"/>
  <c r="K132" i="5" s="1"/>
  <c r="O132" i="5" s="1"/>
  <c r="I131" i="5"/>
  <c r="M131" i="5" s="1"/>
  <c r="Q131" i="5" s="1"/>
  <c r="H131" i="5"/>
  <c r="L131" i="5" s="1"/>
  <c r="P131" i="5" s="1"/>
  <c r="G131" i="5"/>
  <c r="K131" i="5" s="1"/>
  <c r="O131" i="5" s="1"/>
  <c r="I130" i="5"/>
  <c r="M130" i="5" s="1"/>
  <c r="Q130" i="5" s="1"/>
  <c r="H130" i="5"/>
  <c r="L130" i="5" s="1"/>
  <c r="P130" i="5" s="1"/>
  <c r="G130" i="5"/>
  <c r="K130" i="5" s="1"/>
  <c r="O130" i="5" s="1"/>
  <c r="I129" i="5"/>
  <c r="M129" i="5" s="1"/>
  <c r="Q129" i="5" s="1"/>
  <c r="H129" i="5"/>
  <c r="L129" i="5" s="1"/>
  <c r="P129" i="5" s="1"/>
  <c r="G129" i="5"/>
  <c r="K129" i="5" s="1"/>
  <c r="O129" i="5" s="1"/>
  <c r="I128" i="5"/>
  <c r="M128" i="5" s="1"/>
  <c r="Q128" i="5" s="1"/>
  <c r="H128" i="5"/>
  <c r="L128" i="5" s="1"/>
  <c r="P128" i="5" s="1"/>
  <c r="G128" i="5"/>
  <c r="K128" i="5" s="1"/>
  <c r="O128" i="5" s="1"/>
  <c r="I127" i="5"/>
  <c r="M127" i="5" s="1"/>
  <c r="Q127" i="5" s="1"/>
  <c r="H127" i="5"/>
  <c r="L127" i="5" s="1"/>
  <c r="P127" i="5" s="1"/>
  <c r="G127" i="5"/>
  <c r="K127" i="5" s="1"/>
  <c r="O127" i="5" s="1"/>
  <c r="I126" i="5"/>
  <c r="M126" i="5" s="1"/>
  <c r="Q126" i="5" s="1"/>
  <c r="H126" i="5"/>
  <c r="L126" i="5" s="1"/>
  <c r="P126" i="5" s="1"/>
  <c r="G126" i="5"/>
  <c r="K126" i="5" s="1"/>
  <c r="O126" i="5" s="1"/>
  <c r="I125" i="5"/>
  <c r="M125" i="5" s="1"/>
  <c r="Q125" i="5" s="1"/>
  <c r="H125" i="5"/>
  <c r="L125" i="5" s="1"/>
  <c r="P125" i="5" s="1"/>
  <c r="G125" i="5"/>
  <c r="K125" i="5" s="1"/>
  <c r="O125" i="5" s="1"/>
  <c r="I124" i="5"/>
  <c r="M124" i="5" s="1"/>
  <c r="Q124" i="5" s="1"/>
  <c r="H124" i="5"/>
  <c r="L124" i="5" s="1"/>
  <c r="P124" i="5" s="1"/>
  <c r="G124" i="5"/>
  <c r="K124" i="5" s="1"/>
  <c r="O124" i="5" s="1"/>
  <c r="I123" i="5"/>
  <c r="M123" i="5" s="1"/>
  <c r="Q123" i="5" s="1"/>
  <c r="H123" i="5"/>
  <c r="L123" i="5" s="1"/>
  <c r="P123" i="5" s="1"/>
  <c r="G123" i="5"/>
  <c r="K123" i="5" s="1"/>
  <c r="O123" i="5" s="1"/>
  <c r="I122" i="5"/>
  <c r="M122" i="5" s="1"/>
  <c r="Q122" i="5" s="1"/>
  <c r="H122" i="5"/>
  <c r="L122" i="5" s="1"/>
  <c r="P122" i="5" s="1"/>
  <c r="G122" i="5"/>
  <c r="K122" i="5" s="1"/>
  <c r="O122" i="5" s="1"/>
  <c r="I121" i="5"/>
  <c r="M121" i="5" s="1"/>
  <c r="Q121" i="5" s="1"/>
  <c r="H121" i="5"/>
  <c r="L121" i="5" s="1"/>
  <c r="P121" i="5" s="1"/>
  <c r="G121" i="5"/>
  <c r="K121" i="5" s="1"/>
  <c r="O121" i="5" s="1"/>
  <c r="I120" i="5"/>
  <c r="M120" i="5" s="1"/>
  <c r="Q120" i="5" s="1"/>
  <c r="H120" i="5"/>
  <c r="L120" i="5" s="1"/>
  <c r="P120" i="5" s="1"/>
  <c r="G120" i="5"/>
  <c r="K120" i="5" s="1"/>
  <c r="O120" i="5" s="1"/>
  <c r="I119" i="5"/>
  <c r="M119" i="5" s="1"/>
  <c r="Q119" i="5" s="1"/>
  <c r="H119" i="5"/>
  <c r="L119" i="5" s="1"/>
  <c r="P119" i="5" s="1"/>
  <c r="G119" i="5"/>
  <c r="K119" i="5" s="1"/>
  <c r="O119" i="5" s="1"/>
  <c r="I118" i="5"/>
  <c r="M118" i="5" s="1"/>
  <c r="Q118" i="5" s="1"/>
  <c r="H118" i="5"/>
  <c r="L118" i="5" s="1"/>
  <c r="P118" i="5" s="1"/>
  <c r="G118" i="5"/>
  <c r="K118" i="5" s="1"/>
  <c r="O118" i="5" s="1"/>
  <c r="I117" i="5"/>
  <c r="M117" i="5" s="1"/>
  <c r="Q117" i="5" s="1"/>
  <c r="H117" i="5"/>
  <c r="L117" i="5" s="1"/>
  <c r="P117" i="5" s="1"/>
  <c r="G117" i="5"/>
  <c r="K117" i="5" s="1"/>
  <c r="O117" i="5" s="1"/>
  <c r="I116" i="5"/>
  <c r="M116" i="5" s="1"/>
  <c r="Q116" i="5" s="1"/>
  <c r="H116" i="5"/>
  <c r="L116" i="5" s="1"/>
  <c r="P116" i="5" s="1"/>
  <c r="G116" i="5"/>
  <c r="K116" i="5" s="1"/>
  <c r="O116" i="5" s="1"/>
  <c r="I115" i="5"/>
  <c r="M115" i="5" s="1"/>
  <c r="Q115" i="5" s="1"/>
  <c r="H115" i="5"/>
  <c r="L115" i="5" s="1"/>
  <c r="P115" i="5" s="1"/>
  <c r="G115" i="5"/>
  <c r="K115" i="5" s="1"/>
  <c r="O115" i="5" s="1"/>
  <c r="I114" i="5"/>
  <c r="M114" i="5" s="1"/>
  <c r="Q114" i="5" s="1"/>
  <c r="H114" i="5"/>
  <c r="L114" i="5" s="1"/>
  <c r="P114" i="5" s="1"/>
  <c r="G114" i="5"/>
  <c r="K114" i="5" s="1"/>
  <c r="O114" i="5" s="1"/>
  <c r="I113" i="5"/>
  <c r="M113" i="5" s="1"/>
  <c r="Q113" i="5" s="1"/>
  <c r="H113" i="5"/>
  <c r="L113" i="5" s="1"/>
  <c r="P113" i="5" s="1"/>
  <c r="G113" i="5"/>
  <c r="K113" i="5" s="1"/>
  <c r="O113" i="5" s="1"/>
  <c r="I112" i="5"/>
  <c r="M112" i="5" s="1"/>
  <c r="Q112" i="5" s="1"/>
  <c r="H112" i="5"/>
  <c r="L112" i="5" s="1"/>
  <c r="P112" i="5" s="1"/>
  <c r="G112" i="5"/>
  <c r="K112" i="5" s="1"/>
  <c r="O112" i="5" s="1"/>
  <c r="I111" i="5"/>
  <c r="M111" i="5" s="1"/>
  <c r="Q111" i="5" s="1"/>
  <c r="H111" i="5"/>
  <c r="L111" i="5" s="1"/>
  <c r="P111" i="5" s="1"/>
  <c r="G111" i="5"/>
  <c r="K111" i="5" s="1"/>
  <c r="O111" i="5" s="1"/>
  <c r="I110" i="5"/>
  <c r="M110" i="5" s="1"/>
  <c r="Q110" i="5" s="1"/>
  <c r="H110" i="5"/>
  <c r="L110" i="5" s="1"/>
  <c r="P110" i="5" s="1"/>
  <c r="G110" i="5"/>
  <c r="K110" i="5" s="1"/>
  <c r="O110" i="5" s="1"/>
  <c r="I109" i="5"/>
  <c r="M109" i="5" s="1"/>
  <c r="Q109" i="5" s="1"/>
  <c r="H109" i="5"/>
  <c r="L109" i="5" s="1"/>
  <c r="P109" i="5" s="1"/>
  <c r="G109" i="5"/>
  <c r="K109" i="5" s="1"/>
  <c r="O109" i="5" s="1"/>
  <c r="I108" i="5"/>
  <c r="M108" i="5" s="1"/>
  <c r="Q108" i="5" s="1"/>
  <c r="H108" i="5"/>
  <c r="L108" i="5" s="1"/>
  <c r="P108" i="5" s="1"/>
  <c r="G108" i="5"/>
  <c r="K108" i="5" s="1"/>
  <c r="O108" i="5" s="1"/>
  <c r="I107" i="5"/>
  <c r="M107" i="5" s="1"/>
  <c r="Q107" i="5" s="1"/>
  <c r="H107" i="5"/>
  <c r="L107" i="5" s="1"/>
  <c r="P107" i="5" s="1"/>
  <c r="G107" i="5"/>
  <c r="K107" i="5" s="1"/>
  <c r="O107" i="5" s="1"/>
  <c r="I106" i="5"/>
  <c r="M106" i="5" s="1"/>
  <c r="Q106" i="5" s="1"/>
  <c r="H106" i="5"/>
  <c r="L106" i="5" s="1"/>
  <c r="P106" i="5" s="1"/>
  <c r="G106" i="5"/>
  <c r="K106" i="5" s="1"/>
  <c r="O106" i="5" s="1"/>
  <c r="I105" i="5"/>
  <c r="M105" i="5" s="1"/>
  <c r="Q105" i="5" s="1"/>
  <c r="H105" i="5"/>
  <c r="L105" i="5" s="1"/>
  <c r="P105" i="5" s="1"/>
  <c r="G105" i="5"/>
  <c r="K105" i="5" s="1"/>
  <c r="O105" i="5" s="1"/>
  <c r="I104" i="5"/>
  <c r="M104" i="5" s="1"/>
  <c r="Q104" i="5" s="1"/>
  <c r="H104" i="5"/>
  <c r="L104" i="5" s="1"/>
  <c r="P104" i="5" s="1"/>
  <c r="G104" i="5"/>
  <c r="K104" i="5" s="1"/>
  <c r="O104" i="5" s="1"/>
  <c r="I103" i="5"/>
  <c r="M103" i="5" s="1"/>
  <c r="Q103" i="5" s="1"/>
  <c r="H103" i="5"/>
  <c r="L103" i="5" s="1"/>
  <c r="P103" i="5" s="1"/>
  <c r="G103" i="5"/>
  <c r="K103" i="5" s="1"/>
  <c r="O103" i="5" s="1"/>
  <c r="I102" i="5"/>
  <c r="M102" i="5" s="1"/>
  <c r="Q102" i="5" s="1"/>
  <c r="H102" i="5"/>
  <c r="L102" i="5" s="1"/>
  <c r="P102" i="5" s="1"/>
  <c r="G102" i="5"/>
  <c r="K102" i="5" s="1"/>
  <c r="O102" i="5" s="1"/>
  <c r="I101" i="5"/>
  <c r="M101" i="5" s="1"/>
  <c r="Q101" i="5" s="1"/>
  <c r="H101" i="5"/>
  <c r="L101" i="5" s="1"/>
  <c r="P101" i="5" s="1"/>
  <c r="G101" i="5"/>
  <c r="K101" i="5" s="1"/>
  <c r="O101" i="5" s="1"/>
  <c r="I100" i="5"/>
  <c r="M100" i="5" s="1"/>
  <c r="Q100" i="5" s="1"/>
  <c r="H100" i="5"/>
  <c r="L100" i="5" s="1"/>
  <c r="P100" i="5" s="1"/>
  <c r="G100" i="5"/>
  <c r="K100" i="5" s="1"/>
  <c r="O100" i="5" s="1"/>
  <c r="I92" i="5"/>
  <c r="M92" i="5" s="1"/>
  <c r="Q92" i="5" s="1"/>
  <c r="H92" i="5"/>
  <c r="L92" i="5" s="1"/>
  <c r="P92" i="5" s="1"/>
  <c r="G92" i="5"/>
  <c r="K92" i="5" s="1"/>
  <c r="O92" i="5" s="1"/>
  <c r="I91" i="5"/>
  <c r="M91" i="5" s="1"/>
  <c r="Q91" i="5" s="1"/>
  <c r="H91" i="5"/>
  <c r="L91" i="5" s="1"/>
  <c r="P91" i="5" s="1"/>
  <c r="G91" i="5"/>
  <c r="K91" i="5" s="1"/>
  <c r="O91" i="5" s="1"/>
  <c r="I90" i="5"/>
  <c r="M90" i="5" s="1"/>
  <c r="Q90" i="5" s="1"/>
  <c r="H90" i="5"/>
  <c r="L90" i="5" s="1"/>
  <c r="P90" i="5" s="1"/>
  <c r="G90" i="5"/>
  <c r="K90" i="5" s="1"/>
  <c r="O90" i="5" s="1"/>
  <c r="I89" i="5"/>
  <c r="M89" i="5" s="1"/>
  <c r="Q89" i="5" s="1"/>
  <c r="H89" i="5"/>
  <c r="L89" i="5" s="1"/>
  <c r="P89" i="5" s="1"/>
  <c r="G89" i="5"/>
  <c r="K89" i="5" s="1"/>
  <c r="O89" i="5" s="1"/>
  <c r="I88" i="5"/>
  <c r="M88" i="5" s="1"/>
  <c r="Q88" i="5" s="1"/>
  <c r="H88" i="5"/>
  <c r="L88" i="5" s="1"/>
  <c r="P88" i="5" s="1"/>
  <c r="G88" i="5"/>
  <c r="K88" i="5" s="1"/>
  <c r="O88" i="5" s="1"/>
  <c r="I87" i="5"/>
  <c r="M87" i="5" s="1"/>
  <c r="Q87" i="5" s="1"/>
  <c r="H87" i="5"/>
  <c r="L87" i="5" s="1"/>
  <c r="P87" i="5" s="1"/>
  <c r="G87" i="5"/>
  <c r="K87" i="5" s="1"/>
  <c r="O87" i="5" s="1"/>
  <c r="I86" i="5"/>
  <c r="M86" i="5" s="1"/>
  <c r="Q86" i="5" s="1"/>
  <c r="H86" i="5"/>
  <c r="L86" i="5" s="1"/>
  <c r="P86" i="5" s="1"/>
  <c r="G86" i="5"/>
  <c r="K86" i="5" s="1"/>
  <c r="O86" i="5" s="1"/>
  <c r="I85" i="5"/>
  <c r="M85" i="5" s="1"/>
  <c r="Q85" i="5" s="1"/>
  <c r="H85" i="5"/>
  <c r="L85" i="5" s="1"/>
  <c r="P85" i="5" s="1"/>
  <c r="G85" i="5"/>
  <c r="K85" i="5" s="1"/>
  <c r="O85" i="5" s="1"/>
  <c r="I84" i="5"/>
  <c r="M84" i="5" s="1"/>
  <c r="Q84" i="5" s="1"/>
  <c r="H84" i="5"/>
  <c r="L84" i="5" s="1"/>
  <c r="P84" i="5" s="1"/>
  <c r="G84" i="5"/>
  <c r="K84" i="5" s="1"/>
  <c r="O84" i="5" s="1"/>
  <c r="I83" i="5"/>
  <c r="M83" i="5" s="1"/>
  <c r="Q83" i="5" s="1"/>
  <c r="H83" i="5"/>
  <c r="L83" i="5" s="1"/>
  <c r="P83" i="5" s="1"/>
  <c r="G83" i="5"/>
  <c r="K83" i="5" s="1"/>
  <c r="O83" i="5" s="1"/>
  <c r="I82" i="5"/>
  <c r="M82" i="5" s="1"/>
  <c r="Q82" i="5" s="1"/>
  <c r="H82" i="5"/>
  <c r="L82" i="5" s="1"/>
  <c r="P82" i="5" s="1"/>
  <c r="G82" i="5"/>
  <c r="K82" i="5" s="1"/>
  <c r="O82" i="5" s="1"/>
  <c r="I81" i="5"/>
  <c r="M81" i="5" s="1"/>
  <c r="Q81" i="5" s="1"/>
  <c r="H81" i="5"/>
  <c r="L81" i="5" s="1"/>
  <c r="P81" i="5" s="1"/>
  <c r="G81" i="5"/>
  <c r="K81" i="5" s="1"/>
  <c r="O81" i="5" s="1"/>
  <c r="I80" i="5"/>
  <c r="M80" i="5" s="1"/>
  <c r="Q80" i="5" s="1"/>
  <c r="H80" i="5"/>
  <c r="L80" i="5" s="1"/>
  <c r="P80" i="5" s="1"/>
  <c r="G80" i="5"/>
  <c r="K80" i="5" s="1"/>
  <c r="O80" i="5" s="1"/>
  <c r="I79" i="5"/>
  <c r="M79" i="5" s="1"/>
  <c r="Q79" i="5" s="1"/>
  <c r="H79" i="5"/>
  <c r="L79" i="5" s="1"/>
  <c r="P79" i="5" s="1"/>
  <c r="G79" i="5"/>
  <c r="K79" i="5" s="1"/>
  <c r="O79" i="5" s="1"/>
  <c r="I78" i="5"/>
  <c r="M78" i="5" s="1"/>
  <c r="Q78" i="5" s="1"/>
  <c r="H78" i="5"/>
  <c r="L78" i="5" s="1"/>
  <c r="P78" i="5" s="1"/>
  <c r="G78" i="5"/>
  <c r="K78" i="5" s="1"/>
  <c r="O78" i="5" s="1"/>
  <c r="I77" i="5"/>
  <c r="M77" i="5" s="1"/>
  <c r="Q77" i="5" s="1"/>
  <c r="H77" i="5"/>
  <c r="L77" i="5" s="1"/>
  <c r="P77" i="5" s="1"/>
  <c r="G77" i="5"/>
  <c r="K77" i="5" s="1"/>
  <c r="O77" i="5" s="1"/>
  <c r="I76" i="5"/>
  <c r="M76" i="5" s="1"/>
  <c r="Q76" i="5" s="1"/>
  <c r="H76" i="5"/>
  <c r="L76" i="5" s="1"/>
  <c r="P76" i="5" s="1"/>
  <c r="G76" i="5"/>
  <c r="K76" i="5" s="1"/>
  <c r="O76" i="5" s="1"/>
  <c r="I75" i="5"/>
  <c r="M75" i="5" s="1"/>
  <c r="Q75" i="5" s="1"/>
  <c r="H75" i="5"/>
  <c r="L75" i="5" s="1"/>
  <c r="P75" i="5" s="1"/>
  <c r="G75" i="5"/>
  <c r="K75" i="5" s="1"/>
  <c r="O75" i="5" s="1"/>
  <c r="I74" i="5"/>
  <c r="M74" i="5" s="1"/>
  <c r="Q74" i="5" s="1"/>
  <c r="H74" i="5"/>
  <c r="L74" i="5" s="1"/>
  <c r="P74" i="5" s="1"/>
  <c r="G74" i="5"/>
  <c r="K74" i="5" s="1"/>
  <c r="O74" i="5" s="1"/>
  <c r="I73" i="5"/>
  <c r="M73" i="5" s="1"/>
  <c r="Q73" i="5" s="1"/>
  <c r="H73" i="5"/>
  <c r="L73" i="5" s="1"/>
  <c r="P73" i="5" s="1"/>
  <c r="G73" i="5"/>
  <c r="K73" i="5" s="1"/>
  <c r="O73" i="5" s="1"/>
  <c r="I72" i="5"/>
  <c r="M72" i="5" s="1"/>
  <c r="Q72" i="5" s="1"/>
  <c r="H72" i="5"/>
  <c r="L72" i="5" s="1"/>
  <c r="P72" i="5" s="1"/>
  <c r="G72" i="5"/>
  <c r="K72" i="5" s="1"/>
  <c r="O72" i="5" s="1"/>
  <c r="I71" i="5"/>
  <c r="M71" i="5" s="1"/>
  <c r="Q71" i="5" s="1"/>
  <c r="H71" i="5"/>
  <c r="L71" i="5" s="1"/>
  <c r="P71" i="5" s="1"/>
  <c r="G71" i="5"/>
  <c r="K71" i="5" s="1"/>
  <c r="O71" i="5" s="1"/>
  <c r="I70" i="5"/>
  <c r="M70" i="5" s="1"/>
  <c r="Q70" i="5" s="1"/>
  <c r="H70" i="5"/>
  <c r="L70" i="5" s="1"/>
  <c r="P70" i="5" s="1"/>
  <c r="G70" i="5"/>
  <c r="K70" i="5" s="1"/>
  <c r="O70" i="5" s="1"/>
  <c r="I69" i="5"/>
  <c r="M69" i="5" s="1"/>
  <c r="Q69" i="5" s="1"/>
  <c r="H69" i="5"/>
  <c r="L69" i="5" s="1"/>
  <c r="P69" i="5" s="1"/>
  <c r="G69" i="5"/>
  <c r="K69" i="5" s="1"/>
  <c r="O69" i="5" s="1"/>
  <c r="I68" i="5"/>
  <c r="M68" i="5" s="1"/>
  <c r="Q68" i="5" s="1"/>
  <c r="H68" i="5"/>
  <c r="L68" i="5" s="1"/>
  <c r="P68" i="5" s="1"/>
  <c r="G68" i="5"/>
  <c r="K68" i="5" s="1"/>
  <c r="O68" i="5" s="1"/>
  <c r="I67" i="5"/>
  <c r="M67" i="5" s="1"/>
  <c r="Q67" i="5" s="1"/>
  <c r="H67" i="5"/>
  <c r="L67" i="5" s="1"/>
  <c r="P67" i="5" s="1"/>
  <c r="G67" i="5"/>
  <c r="K67" i="5" s="1"/>
  <c r="O67" i="5" s="1"/>
  <c r="I66" i="5"/>
  <c r="M66" i="5" s="1"/>
  <c r="Q66" i="5" s="1"/>
  <c r="H66" i="5"/>
  <c r="L66" i="5" s="1"/>
  <c r="P66" i="5" s="1"/>
  <c r="G66" i="5"/>
  <c r="K66" i="5" s="1"/>
  <c r="O66" i="5" s="1"/>
  <c r="I65" i="5"/>
  <c r="M65" i="5" s="1"/>
  <c r="Q65" i="5" s="1"/>
  <c r="H65" i="5"/>
  <c r="L65" i="5" s="1"/>
  <c r="P65" i="5" s="1"/>
  <c r="G65" i="5"/>
  <c r="K65" i="5" s="1"/>
  <c r="O65" i="5" s="1"/>
  <c r="I64" i="5"/>
  <c r="M64" i="5" s="1"/>
  <c r="Q64" i="5" s="1"/>
  <c r="H64" i="5"/>
  <c r="L64" i="5" s="1"/>
  <c r="P64" i="5" s="1"/>
  <c r="G64" i="5"/>
  <c r="K64" i="5" s="1"/>
  <c r="O64" i="5" s="1"/>
  <c r="I63" i="5"/>
  <c r="M63" i="5" s="1"/>
  <c r="Q63" i="5" s="1"/>
  <c r="H63" i="5"/>
  <c r="L63" i="5" s="1"/>
  <c r="P63" i="5" s="1"/>
  <c r="G63" i="5"/>
  <c r="K63" i="5" s="1"/>
  <c r="O63" i="5" s="1"/>
  <c r="I62" i="5"/>
  <c r="M62" i="5" s="1"/>
  <c r="Q62" i="5" s="1"/>
  <c r="H62" i="5"/>
  <c r="L62" i="5" s="1"/>
  <c r="P62" i="5" s="1"/>
  <c r="G62" i="5"/>
  <c r="K62" i="5" s="1"/>
  <c r="O62" i="5" s="1"/>
  <c r="I61" i="5"/>
  <c r="M61" i="5" s="1"/>
  <c r="Q61" i="5" s="1"/>
  <c r="H61" i="5"/>
  <c r="L61" i="5" s="1"/>
  <c r="P61" i="5" s="1"/>
  <c r="G61" i="5"/>
  <c r="K61" i="5" s="1"/>
  <c r="O61" i="5" s="1"/>
  <c r="I60" i="5"/>
  <c r="M60" i="5" s="1"/>
  <c r="Q60" i="5" s="1"/>
  <c r="H60" i="5"/>
  <c r="L60" i="5" s="1"/>
  <c r="P60" i="5" s="1"/>
  <c r="G60" i="5"/>
  <c r="K60" i="5" s="1"/>
  <c r="O60" i="5" s="1"/>
  <c r="I59" i="5"/>
  <c r="M59" i="5" s="1"/>
  <c r="Q59" i="5" s="1"/>
  <c r="H59" i="5"/>
  <c r="L59" i="5" s="1"/>
  <c r="P59" i="5" s="1"/>
  <c r="G59" i="5"/>
  <c r="K59" i="5" s="1"/>
  <c r="O59" i="5" s="1"/>
  <c r="I58" i="5"/>
  <c r="M58" i="5" s="1"/>
  <c r="Q58" i="5" s="1"/>
  <c r="H58" i="5"/>
  <c r="L58" i="5" s="1"/>
  <c r="P58" i="5" s="1"/>
  <c r="G58" i="5"/>
  <c r="K58" i="5" s="1"/>
  <c r="O58" i="5" s="1"/>
  <c r="I57" i="5"/>
  <c r="M57" i="5" s="1"/>
  <c r="Q57" i="5" s="1"/>
  <c r="H57" i="5"/>
  <c r="L57" i="5" s="1"/>
  <c r="P57" i="5" s="1"/>
  <c r="G57" i="5"/>
  <c r="K57" i="5" s="1"/>
  <c r="O57" i="5" s="1"/>
  <c r="I56" i="5"/>
  <c r="M56" i="5" s="1"/>
  <c r="Q56" i="5" s="1"/>
  <c r="H56" i="5"/>
  <c r="L56" i="5" s="1"/>
  <c r="P56" i="5" s="1"/>
  <c r="G56" i="5"/>
  <c r="K56" i="5" s="1"/>
  <c r="O56" i="5" s="1"/>
  <c r="I55" i="5"/>
  <c r="M55" i="5" s="1"/>
  <c r="Q55" i="5" s="1"/>
  <c r="H55" i="5"/>
  <c r="L55" i="5" s="1"/>
  <c r="P55" i="5" s="1"/>
  <c r="G55" i="5"/>
  <c r="K55" i="5" s="1"/>
  <c r="O55" i="5" s="1"/>
  <c r="I54" i="5"/>
  <c r="M54" i="5" s="1"/>
  <c r="Q54" i="5" s="1"/>
  <c r="H54" i="5"/>
  <c r="L54" i="5" s="1"/>
  <c r="P54" i="5" s="1"/>
  <c r="G54" i="5"/>
  <c r="K54" i="5" s="1"/>
  <c r="O54" i="5" s="1"/>
  <c r="I53" i="5"/>
  <c r="M53" i="5" s="1"/>
  <c r="Q53" i="5" s="1"/>
  <c r="H53" i="5"/>
  <c r="L53" i="5" s="1"/>
  <c r="P53" i="5" s="1"/>
  <c r="G53" i="5"/>
  <c r="K53" i="5" s="1"/>
  <c r="O53" i="5" s="1"/>
  <c r="I52" i="5"/>
  <c r="M52" i="5" s="1"/>
  <c r="Q52" i="5" s="1"/>
  <c r="H52" i="5"/>
  <c r="L52" i="5" s="1"/>
  <c r="P52" i="5" s="1"/>
  <c r="G52" i="5"/>
  <c r="K52" i="5" s="1"/>
  <c r="O52" i="5" s="1"/>
  <c r="I43" i="5"/>
  <c r="M43" i="5" s="1"/>
  <c r="Q43" i="5" s="1"/>
  <c r="H43" i="5"/>
  <c r="L43" i="5" s="1"/>
  <c r="P43" i="5" s="1"/>
  <c r="G43" i="5"/>
  <c r="K43" i="5" s="1"/>
  <c r="O43" i="5" s="1"/>
  <c r="I42" i="5"/>
  <c r="M42" i="5" s="1"/>
  <c r="Q42" i="5" s="1"/>
  <c r="H42" i="5"/>
  <c r="L42" i="5" s="1"/>
  <c r="P42" i="5" s="1"/>
  <c r="G42" i="5"/>
  <c r="K42" i="5" s="1"/>
  <c r="O42" i="5" s="1"/>
  <c r="I41" i="5"/>
  <c r="M41" i="5" s="1"/>
  <c r="Q41" i="5" s="1"/>
  <c r="H41" i="5"/>
  <c r="L41" i="5" s="1"/>
  <c r="P41" i="5" s="1"/>
  <c r="G41" i="5"/>
  <c r="K41" i="5" s="1"/>
  <c r="O41" i="5" s="1"/>
  <c r="I40" i="5"/>
  <c r="M40" i="5" s="1"/>
  <c r="Q40" i="5" s="1"/>
  <c r="H40" i="5"/>
  <c r="L40" i="5" s="1"/>
  <c r="P40" i="5" s="1"/>
  <c r="G40" i="5"/>
  <c r="K40" i="5" s="1"/>
  <c r="O40" i="5" s="1"/>
  <c r="I39" i="5"/>
  <c r="M39" i="5" s="1"/>
  <c r="Q39" i="5" s="1"/>
  <c r="H39" i="5"/>
  <c r="L39" i="5" s="1"/>
  <c r="P39" i="5" s="1"/>
  <c r="G39" i="5"/>
  <c r="K39" i="5" s="1"/>
  <c r="O39" i="5" s="1"/>
  <c r="I38" i="5"/>
  <c r="M38" i="5" s="1"/>
  <c r="Q38" i="5" s="1"/>
  <c r="H38" i="5"/>
  <c r="L38" i="5" s="1"/>
  <c r="P38" i="5" s="1"/>
  <c r="G38" i="5"/>
  <c r="K38" i="5" s="1"/>
  <c r="O38" i="5" s="1"/>
  <c r="I37" i="5"/>
  <c r="M37" i="5" s="1"/>
  <c r="Q37" i="5" s="1"/>
  <c r="H37" i="5"/>
  <c r="L37" i="5" s="1"/>
  <c r="P37" i="5" s="1"/>
  <c r="G37" i="5"/>
  <c r="K37" i="5" s="1"/>
  <c r="O37" i="5" s="1"/>
  <c r="I36" i="5"/>
  <c r="M36" i="5" s="1"/>
  <c r="Q36" i="5" s="1"/>
  <c r="H36" i="5"/>
  <c r="L36" i="5" s="1"/>
  <c r="P36" i="5" s="1"/>
  <c r="G36" i="5"/>
  <c r="K36" i="5" s="1"/>
  <c r="O36" i="5" s="1"/>
  <c r="I35" i="5"/>
  <c r="M35" i="5" s="1"/>
  <c r="Q35" i="5" s="1"/>
  <c r="H35" i="5"/>
  <c r="L35" i="5" s="1"/>
  <c r="P35" i="5" s="1"/>
  <c r="G35" i="5"/>
  <c r="K35" i="5" s="1"/>
  <c r="O35" i="5" s="1"/>
  <c r="I34" i="5"/>
  <c r="M34" i="5" s="1"/>
  <c r="Q34" i="5" s="1"/>
  <c r="H34" i="5"/>
  <c r="L34" i="5" s="1"/>
  <c r="P34" i="5" s="1"/>
  <c r="G34" i="5"/>
  <c r="K34" i="5" s="1"/>
  <c r="O34" i="5" s="1"/>
  <c r="I33" i="5"/>
  <c r="M33" i="5" s="1"/>
  <c r="Q33" i="5" s="1"/>
  <c r="H33" i="5"/>
  <c r="L33" i="5" s="1"/>
  <c r="P33" i="5" s="1"/>
  <c r="G33" i="5"/>
  <c r="K33" i="5" s="1"/>
  <c r="O33" i="5" s="1"/>
  <c r="I32" i="5"/>
  <c r="M32" i="5" s="1"/>
  <c r="Q32" i="5" s="1"/>
  <c r="H32" i="5"/>
  <c r="L32" i="5" s="1"/>
  <c r="P32" i="5" s="1"/>
  <c r="G32" i="5"/>
  <c r="K32" i="5" s="1"/>
  <c r="O32" i="5" s="1"/>
  <c r="I31" i="5"/>
  <c r="M31" i="5" s="1"/>
  <c r="Q31" i="5" s="1"/>
  <c r="H31" i="5"/>
  <c r="L31" i="5" s="1"/>
  <c r="P31" i="5" s="1"/>
  <c r="G31" i="5"/>
  <c r="K31" i="5" s="1"/>
  <c r="O31" i="5" s="1"/>
  <c r="I30" i="5"/>
  <c r="M30" i="5" s="1"/>
  <c r="Q30" i="5" s="1"/>
  <c r="H30" i="5"/>
  <c r="L30" i="5" s="1"/>
  <c r="P30" i="5" s="1"/>
  <c r="G30" i="5"/>
  <c r="K30" i="5" s="1"/>
  <c r="O30" i="5" s="1"/>
  <c r="I29" i="5"/>
  <c r="M29" i="5" s="1"/>
  <c r="Q29" i="5" s="1"/>
  <c r="H29" i="5"/>
  <c r="L29" i="5" s="1"/>
  <c r="P29" i="5" s="1"/>
  <c r="G29" i="5"/>
  <c r="K29" i="5" s="1"/>
  <c r="O29" i="5" s="1"/>
  <c r="I28" i="5"/>
  <c r="M28" i="5" s="1"/>
  <c r="Q28" i="5" s="1"/>
  <c r="H28" i="5"/>
  <c r="L28" i="5" s="1"/>
  <c r="P28" i="5" s="1"/>
  <c r="G28" i="5"/>
  <c r="K28" i="5" s="1"/>
  <c r="O28" i="5" s="1"/>
  <c r="I27" i="5"/>
  <c r="M27" i="5" s="1"/>
  <c r="Q27" i="5" s="1"/>
  <c r="H27" i="5"/>
  <c r="L27" i="5" s="1"/>
  <c r="P27" i="5" s="1"/>
  <c r="G27" i="5"/>
  <c r="K27" i="5" s="1"/>
  <c r="O27" i="5" s="1"/>
  <c r="I26" i="5"/>
  <c r="M26" i="5" s="1"/>
  <c r="Q26" i="5" s="1"/>
  <c r="H26" i="5"/>
  <c r="L26" i="5" s="1"/>
  <c r="P26" i="5" s="1"/>
  <c r="G26" i="5"/>
  <c r="K26" i="5" s="1"/>
  <c r="O26" i="5" s="1"/>
  <c r="I25" i="5"/>
  <c r="M25" i="5" s="1"/>
  <c r="Q25" i="5" s="1"/>
  <c r="H25" i="5"/>
  <c r="L25" i="5" s="1"/>
  <c r="P25" i="5" s="1"/>
  <c r="G25" i="5"/>
  <c r="K25" i="5" s="1"/>
  <c r="O25" i="5" s="1"/>
  <c r="I24" i="5"/>
  <c r="M24" i="5" s="1"/>
  <c r="Q24" i="5" s="1"/>
  <c r="H24" i="5"/>
  <c r="L24" i="5" s="1"/>
  <c r="P24" i="5" s="1"/>
  <c r="G24" i="5"/>
  <c r="K24" i="5" s="1"/>
  <c r="O24" i="5" s="1"/>
  <c r="I23" i="5"/>
  <c r="M23" i="5" s="1"/>
  <c r="Q23" i="5" s="1"/>
  <c r="H23" i="5"/>
  <c r="L23" i="5" s="1"/>
  <c r="P23" i="5" s="1"/>
  <c r="G23" i="5"/>
  <c r="K23" i="5" s="1"/>
  <c r="O23" i="5" s="1"/>
  <c r="I22" i="5"/>
  <c r="M22" i="5" s="1"/>
  <c r="Q22" i="5" s="1"/>
  <c r="H22" i="5"/>
  <c r="L22" i="5" s="1"/>
  <c r="P22" i="5" s="1"/>
  <c r="G22" i="5"/>
  <c r="K22" i="5" s="1"/>
  <c r="O22" i="5" s="1"/>
  <c r="I21" i="5"/>
  <c r="M21" i="5" s="1"/>
  <c r="Q21" i="5" s="1"/>
  <c r="H21" i="5"/>
  <c r="L21" i="5" s="1"/>
  <c r="P21" i="5" s="1"/>
  <c r="G21" i="5"/>
  <c r="K21" i="5" s="1"/>
  <c r="O21" i="5" s="1"/>
  <c r="I20" i="5"/>
  <c r="M20" i="5" s="1"/>
  <c r="Q20" i="5" s="1"/>
  <c r="H20" i="5"/>
  <c r="L20" i="5" s="1"/>
  <c r="P20" i="5" s="1"/>
  <c r="G20" i="5"/>
  <c r="K20" i="5" s="1"/>
  <c r="O20" i="5" s="1"/>
  <c r="I19" i="5"/>
  <c r="M19" i="5" s="1"/>
  <c r="Q19" i="5" s="1"/>
  <c r="H19" i="5"/>
  <c r="L19" i="5" s="1"/>
  <c r="P19" i="5" s="1"/>
  <c r="G19" i="5"/>
  <c r="K19" i="5" s="1"/>
  <c r="O19" i="5" s="1"/>
  <c r="I18" i="5"/>
  <c r="M18" i="5" s="1"/>
  <c r="Q18" i="5" s="1"/>
  <c r="H18" i="5"/>
  <c r="L18" i="5" s="1"/>
  <c r="P18" i="5" s="1"/>
  <c r="G18" i="5"/>
  <c r="K18" i="5" s="1"/>
  <c r="O18" i="5" s="1"/>
  <c r="I17" i="5"/>
  <c r="M17" i="5" s="1"/>
  <c r="Q17" i="5" s="1"/>
  <c r="H17" i="5"/>
  <c r="L17" i="5" s="1"/>
  <c r="P17" i="5" s="1"/>
  <c r="G17" i="5"/>
  <c r="K17" i="5" s="1"/>
  <c r="O17" i="5" s="1"/>
  <c r="I16" i="5"/>
  <c r="M16" i="5" s="1"/>
  <c r="Q16" i="5" s="1"/>
  <c r="H16" i="5"/>
  <c r="L16" i="5" s="1"/>
  <c r="P16" i="5" s="1"/>
  <c r="G16" i="5"/>
  <c r="K16" i="5" s="1"/>
  <c r="O16" i="5" s="1"/>
  <c r="I15" i="5"/>
  <c r="M15" i="5" s="1"/>
  <c r="Q15" i="5" s="1"/>
  <c r="H15" i="5"/>
  <c r="L15" i="5" s="1"/>
  <c r="P15" i="5" s="1"/>
  <c r="G15" i="5"/>
  <c r="K15" i="5" s="1"/>
  <c r="O15" i="5" s="1"/>
  <c r="I14" i="5"/>
  <c r="M14" i="5" s="1"/>
  <c r="Q14" i="5" s="1"/>
  <c r="H14" i="5"/>
  <c r="L14" i="5" s="1"/>
  <c r="P14" i="5" s="1"/>
  <c r="G14" i="5"/>
  <c r="K14" i="5" s="1"/>
  <c r="O14" i="5" s="1"/>
  <c r="I13" i="5"/>
  <c r="M13" i="5" s="1"/>
  <c r="Q13" i="5" s="1"/>
  <c r="H13" i="5"/>
  <c r="L13" i="5" s="1"/>
  <c r="P13" i="5" s="1"/>
  <c r="G13" i="5"/>
  <c r="K13" i="5" s="1"/>
  <c r="O13" i="5" s="1"/>
  <c r="I12" i="5"/>
  <c r="M12" i="5" s="1"/>
  <c r="Q12" i="5" s="1"/>
  <c r="H12" i="5"/>
  <c r="L12" i="5" s="1"/>
  <c r="P12" i="5" s="1"/>
  <c r="G12" i="5"/>
  <c r="K12" i="5" s="1"/>
  <c r="O12" i="5" s="1"/>
  <c r="I11" i="5"/>
  <c r="M11" i="5" s="1"/>
  <c r="Q11" i="5" s="1"/>
  <c r="H11" i="5"/>
  <c r="L11" i="5" s="1"/>
  <c r="P11" i="5" s="1"/>
  <c r="G11" i="5"/>
  <c r="K11" i="5" s="1"/>
  <c r="O11" i="5" s="1"/>
  <c r="I10" i="5"/>
  <c r="M10" i="5" s="1"/>
  <c r="Q10" i="5" s="1"/>
  <c r="H10" i="5"/>
  <c r="L10" i="5" s="1"/>
  <c r="P10" i="5" s="1"/>
  <c r="G10" i="5"/>
  <c r="K10" i="5" s="1"/>
  <c r="O10" i="5" s="1"/>
  <c r="I9" i="5"/>
  <c r="M9" i="5" s="1"/>
  <c r="Q9" i="5" s="1"/>
  <c r="H9" i="5"/>
  <c r="L9" i="5" s="1"/>
  <c r="P9" i="5" s="1"/>
  <c r="G9" i="5"/>
  <c r="K9" i="5" s="1"/>
  <c r="O9" i="5" s="1"/>
  <c r="I8" i="5"/>
  <c r="M8" i="5" s="1"/>
  <c r="Q8" i="5" s="1"/>
  <c r="H8" i="5"/>
  <c r="L8" i="5" s="1"/>
  <c r="P8" i="5" s="1"/>
  <c r="G8" i="5"/>
  <c r="K8" i="5" s="1"/>
  <c r="O8" i="5" s="1"/>
  <c r="I7" i="5"/>
  <c r="M7" i="5" s="1"/>
  <c r="Q7" i="5" s="1"/>
  <c r="H7" i="5"/>
  <c r="L7" i="5" s="1"/>
  <c r="P7" i="5" s="1"/>
  <c r="G7" i="5"/>
  <c r="K7" i="5" s="1"/>
  <c r="O7" i="5" s="1"/>
  <c r="I6" i="5"/>
  <c r="M6" i="5" s="1"/>
  <c r="Q6" i="5" s="1"/>
  <c r="H6" i="5"/>
  <c r="L6" i="5" s="1"/>
  <c r="P6" i="5" s="1"/>
  <c r="G6" i="5"/>
  <c r="K6" i="5" s="1"/>
  <c r="O6" i="5" s="1"/>
  <c r="I5" i="5"/>
  <c r="M5" i="5" s="1"/>
  <c r="Q5" i="5" s="1"/>
  <c r="H5" i="5"/>
  <c r="L5" i="5" s="1"/>
  <c r="G5" i="5"/>
  <c r="K5" i="5" s="1"/>
  <c r="V337" i="5" l="1"/>
  <c r="V289" i="5"/>
  <c r="V240" i="5"/>
  <c r="V192" i="5"/>
  <c r="V96" i="5"/>
  <c r="S199" i="5"/>
  <c r="U199" i="5" s="1"/>
  <c r="S319" i="5"/>
  <c r="W319" i="5" s="1"/>
  <c r="S55" i="5"/>
  <c r="V55" i="5" s="1"/>
  <c r="S299" i="5"/>
  <c r="V299" i="5" s="1"/>
  <c r="S320" i="5"/>
  <c r="T320" i="5" s="1"/>
  <c r="S36" i="5"/>
  <c r="W36" i="5" s="1"/>
  <c r="S209" i="5"/>
  <c r="U209" i="5" s="1"/>
  <c r="S52" i="5"/>
  <c r="W52" i="5" s="1"/>
  <c r="S281" i="5"/>
  <c r="U281" i="5" s="1"/>
  <c r="S277" i="5"/>
  <c r="U277" i="5" s="1"/>
  <c r="S317" i="5"/>
  <c r="V317" i="5" s="1"/>
  <c r="S41" i="5"/>
  <c r="T41" i="5" s="1"/>
  <c r="S80" i="5"/>
  <c r="V80" i="5" s="1"/>
  <c r="S113" i="5"/>
  <c r="V113" i="5" s="1"/>
  <c r="S257" i="5"/>
  <c r="V257" i="5" s="1"/>
  <c r="S282" i="5"/>
  <c r="T282" i="5" s="1"/>
  <c r="S23" i="5"/>
  <c r="U23" i="5" s="1"/>
  <c r="S188" i="5"/>
  <c r="U188" i="5" s="1"/>
  <c r="S202" i="5"/>
  <c r="W202" i="5" s="1"/>
  <c r="S250" i="5"/>
  <c r="T250" i="5" s="1"/>
  <c r="S273" i="5"/>
  <c r="T273" i="5" s="1"/>
  <c r="S151" i="5"/>
  <c r="V151" i="5" s="1"/>
  <c r="S213" i="5"/>
  <c r="U213" i="5" s="1"/>
  <c r="S19" i="5"/>
  <c r="U19" i="5" s="1"/>
  <c r="S111" i="5"/>
  <c r="U111" i="5" s="1"/>
  <c r="S21" i="5"/>
  <c r="V21" i="5" s="1"/>
  <c r="S59" i="5"/>
  <c r="U59" i="5" s="1"/>
  <c r="S84" i="5"/>
  <c r="W84" i="5" s="1"/>
  <c r="S90" i="5"/>
  <c r="W90" i="5" s="1"/>
  <c r="S129" i="5"/>
  <c r="V129" i="5" s="1"/>
  <c r="S272" i="5"/>
  <c r="W272" i="5" s="1"/>
  <c r="S67" i="5"/>
  <c r="V67" i="5" s="1"/>
  <c r="S312" i="5"/>
  <c r="W312" i="5" s="1"/>
  <c r="S328" i="5"/>
  <c r="W328" i="5" s="1"/>
  <c r="S15" i="5"/>
  <c r="T15" i="5" s="1"/>
  <c r="S7" i="5"/>
  <c r="U7" i="5" s="1"/>
  <c r="S8" i="5"/>
  <c r="W8" i="5" s="1"/>
  <c r="S39" i="5"/>
  <c r="T39" i="5" s="1"/>
  <c r="S43" i="5"/>
  <c r="W43" i="5" s="1"/>
  <c r="S225" i="5"/>
  <c r="W225" i="5" s="1"/>
  <c r="S56" i="5"/>
  <c r="V56" i="5" s="1"/>
  <c r="S77" i="5"/>
  <c r="W77" i="5" s="1"/>
  <c r="S124" i="5"/>
  <c r="V124" i="5" s="1"/>
  <c r="S159" i="5"/>
  <c r="V159" i="5" s="1"/>
  <c r="S217" i="5"/>
  <c r="T217" i="5" s="1"/>
  <c r="S315" i="5"/>
  <c r="W315" i="5" s="1"/>
  <c r="S284" i="5"/>
  <c r="U284" i="5" s="1"/>
  <c r="S229" i="5"/>
  <c r="T229" i="5" s="1"/>
  <c r="S85" i="5"/>
  <c r="V85" i="5" s="1"/>
  <c r="S104" i="5"/>
  <c r="W104" i="5" s="1"/>
  <c r="S258" i="5"/>
  <c r="U258" i="5" s="1"/>
  <c r="S293" i="5"/>
  <c r="W293" i="5" s="1"/>
  <c r="S321" i="5"/>
  <c r="T321" i="5" s="1"/>
  <c r="S325" i="5"/>
  <c r="V325" i="5" s="1"/>
  <c r="S327" i="5"/>
  <c r="V327" i="5" s="1"/>
  <c r="S28" i="5"/>
  <c r="V28" i="5" s="1"/>
  <c r="S11" i="5"/>
  <c r="U11" i="5" s="1"/>
  <c r="S33" i="5"/>
  <c r="V33" i="5" s="1"/>
  <c r="S12" i="5"/>
  <c r="V12" i="5" s="1"/>
  <c r="S24" i="5"/>
  <c r="W24" i="5" s="1"/>
  <c r="S82" i="5"/>
  <c r="T82" i="5" s="1"/>
  <c r="S207" i="5"/>
  <c r="U207" i="5" s="1"/>
  <c r="S60" i="5"/>
  <c r="W60" i="5" s="1"/>
  <c r="S103" i="5"/>
  <c r="W103" i="5" s="1"/>
  <c r="S107" i="5"/>
  <c r="W107" i="5" s="1"/>
  <c r="S128" i="5"/>
  <c r="U128" i="5" s="1"/>
  <c r="S163" i="5"/>
  <c r="V163" i="5" s="1"/>
  <c r="S219" i="5"/>
  <c r="W219" i="5" s="1"/>
  <c r="S221" i="5"/>
  <c r="T221" i="5" s="1"/>
  <c r="S223" i="5"/>
  <c r="U223" i="5" s="1"/>
  <c r="S227" i="5"/>
  <c r="V227" i="5" s="1"/>
  <c r="S236" i="5"/>
  <c r="U236" i="5" s="1"/>
  <c r="S249" i="5"/>
  <c r="U249" i="5" s="1"/>
  <c r="S274" i="5"/>
  <c r="V274" i="5" s="1"/>
  <c r="S308" i="5"/>
  <c r="U308" i="5" s="1"/>
  <c r="S285" i="5"/>
  <c r="T285" i="5" s="1"/>
  <c r="S278" i="5"/>
  <c r="V278" i="5" s="1"/>
  <c r="S298" i="5"/>
  <c r="U298" i="5" s="1"/>
  <c r="S203" i="5"/>
  <c r="T203" i="5" s="1"/>
  <c r="S215" i="5"/>
  <c r="U215" i="5" s="1"/>
  <c r="S100" i="5"/>
  <c r="V100" i="5" s="1"/>
  <c r="S105" i="5"/>
  <c r="T105" i="5" s="1"/>
  <c r="S121" i="5"/>
  <c r="W121" i="5" s="1"/>
  <c r="S155" i="5"/>
  <c r="V155" i="5" s="1"/>
  <c r="S186" i="5"/>
  <c r="U186" i="5" s="1"/>
  <c r="S196" i="5"/>
  <c r="W196" i="5" s="1"/>
  <c r="S206" i="5"/>
  <c r="W206" i="5" s="1"/>
  <c r="S230" i="5"/>
  <c r="W230" i="5" s="1"/>
  <c r="S234" i="5"/>
  <c r="V234" i="5" s="1"/>
  <c r="S267" i="5"/>
  <c r="U267" i="5" s="1"/>
  <c r="S280" i="5"/>
  <c r="V280" i="5" s="1"/>
  <c r="S13" i="5"/>
  <c r="U13" i="5" s="1"/>
  <c r="S25" i="5"/>
  <c r="W25" i="5" s="1"/>
  <c r="S35" i="5"/>
  <c r="U35" i="5" s="1"/>
  <c r="S61" i="5"/>
  <c r="T61" i="5" s="1"/>
  <c r="S108" i="5"/>
  <c r="V108" i="5" s="1"/>
  <c r="S176" i="5"/>
  <c r="T176" i="5" s="1"/>
  <c r="S200" i="5"/>
  <c r="V200" i="5" s="1"/>
  <c r="S204" i="5"/>
  <c r="V204" i="5" s="1"/>
  <c r="S212" i="5"/>
  <c r="V212" i="5" s="1"/>
  <c r="S228" i="5"/>
  <c r="W228" i="5" s="1"/>
  <c r="S255" i="5"/>
  <c r="W255" i="5" s="1"/>
  <c r="S305" i="5"/>
  <c r="V305" i="5" s="1"/>
  <c r="S16" i="5"/>
  <c r="V16" i="5" s="1"/>
  <c r="S88" i="5"/>
  <c r="V88" i="5" s="1"/>
  <c r="S116" i="5"/>
  <c r="T116" i="5" s="1"/>
  <c r="S211" i="5"/>
  <c r="T211" i="5" s="1"/>
  <c r="S20" i="5"/>
  <c r="T20" i="5" s="1"/>
  <c r="S31" i="5"/>
  <c r="T31" i="5" s="1"/>
  <c r="S65" i="5"/>
  <c r="U65" i="5" s="1"/>
  <c r="S119" i="5"/>
  <c r="W119" i="5" s="1"/>
  <c r="S138" i="5"/>
  <c r="T138" i="5" s="1"/>
  <c r="S166" i="5"/>
  <c r="U166" i="5" s="1"/>
  <c r="S208" i="5"/>
  <c r="V208" i="5" s="1"/>
  <c r="S216" i="5"/>
  <c r="V216" i="5" s="1"/>
  <c r="S220" i="5"/>
  <c r="W220" i="5" s="1"/>
  <c r="S300" i="5"/>
  <c r="W300" i="5" s="1"/>
  <c r="S309" i="5"/>
  <c r="W309" i="5" s="1"/>
  <c r="S329" i="5"/>
  <c r="W329" i="5" s="1"/>
  <c r="S53" i="5"/>
  <c r="T53" i="5" s="1"/>
  <c r="S64" i="5"/>
  <c r="U64" i="5" s="1"/>
  <c r="S81" i="5"/>
  <c r="V81" i="5" s="1"/>
  <c r="S115" i="5"/>
  <c r="T115" i="5" s="1"/>
  <c r="S127" i="5"/>
  <c r="V127" i="5" s="1"/>
  <c r="S224" i="5"/>
  <c r="T224" i="5" s="1"/>
  <c r="S252" i="5"/>
  <c r="U252" i="5" s="1"/>
  <c r="S262" i="5"/>
  <c r="W262" i="5" s="1"/>
  <c r="S264" i="5"/>
  <c r="U264" i="5" s="1"/>
  <c r="S296" i="5"/>
  <c r="V296" i="5" s="1"/>
  <c r="S37" i="5"/>
  <c r="V37" i="5" s="1"/>
  <c r="S112" i="5"/>
  <c r="W112" i="5" s="1"/>
  <c r="S132" i="5"/>
  <c r="W132" i="5" s="1"/>
  <c r="S226" i="5"/>
  <c r="U226" i="5" s="1"/>
  <c r="S283" i="5"/>
  <c r="V283" i="5" s="1"/>
  <c r="S92" i="5"/>
  <c r="W92" i="5" s="1"/>
  <c r="S134" i="5"/>
  <c r="U134" i="5" s="1"/>
  <c r="S210" i="5"/>
  <c r="T210" i="5" s="1"/>
  <c r="S218" i="5"/>
  <c r="U218" i="5" s="1"/>
  <c r="S302" i="5"/>
  <c r="W302" i="5" s="1"/>
  <c r="S307" i="5"/>
  <c r="T307" i="5" s="1"/>
  <c r="S89" i="5"/>
  <c r="U89" i="5" s="1"/>
  <c r="S123" i="5"/>
  <c r="U123" i="5" s="1"/>
  <c r="S251" i="5"/>
  <c r="W251" i="5" s="1"/>
  <c r="S295" i="5"/>
  <c r="U295" i="5" s="1"/>
  <c r="S306" i="5"/>
  <c r="W306" i="5" s="1"/>
  <c r="S69" i="5"/>
  <c r="U69" i="5" s="1"/>
  <c r="S72" i="5"/>
  <c r="U72" i="5" s="1"/>
  <c r="S73" i="5"/>
  <c r="U73" i="5" s="1"/>
  <c r="S76" i="5"/>
  <c r="W76" i="5" s="1"/>
  <c r="S120" i="5"/>
  <c r="V120" i="5" s="1"/>
  <c r="S182" i="5"/>
  <c r="W182" i="5" s="1"/>
  <c r="S201" i="5"/>
  <c r="T201" i="5" s="1"/>
  <c r="S246" i="5"/>
  <c r="W246" i="5" s="1"/>
  <c r="S68" i="5"/>
  <c r="T56" i="5"/>
  <c r="S17" i="5"/>
  <c r="S27" i="5"/>
  <c r="U36" i="5"/>
  <c r="S40" i="5"/>
  <c r="S57" i="5"/>
  <c r="S63" i="5"/>
  <c r="S9" i="5"/>
  <c r="S29" i="5"/>
  <c r="S32" i="5"/>
  <c r="S22" i="5"/>
  <c r="S62" i="5"/>
  <c r="S70" i="5"/>
  <c r="S71" i="5"/>
  <c r="S75" i="5"/>
  <c r="S148" i="5"/>
  <c r="S74" i="5"/>
  <c r="S83" i="5"/>
  <c r="S114" i="5"/>
  <c r="S130" i="5"/>
  <c r="S30" i="5"/>
  <c r="S10" i="5"/>
  <c r="S122" i="5"/>
  <c r="S58" i="5"/>
  <c r="S91" i="5"/>
  <c r="K350" i="5"/>
  <c r="O5" i="5"/>
  <c r="S18" i="5"/>
  <c r="M350" i="5"/>
  <c r="S6" i="5"/>
  <c r="S38" i="5"/>
  <c r="S106" i="5"/>
  <c r="S26" i="5"/>
  <c r="S66" i="5"/>
  <c r="S79" i="5"/>
  <c r="S87" i="5"/>
  <c r="S102" i="5"/>
  <c r="S110" i="5"/>
  <c r="S118" i="5"/>
  <c r="S126" i="5"/>
  <c r="S136" i="5"/>
  <c r="S34" i="5"/>
  <c r="L350" i="5"/>
  <c r="P5" i="5"/>
  <c r="P344" i="5" s="1"/>
  <c r="S42" i="5"/>
  <c r="Q344" i="5"/>
  <c r="S14" i="5"/>
  <c r="S54" i="5"/>
  <c r="S78" i="5"/>
  <c r="S86" i="5"/>
  <c r="S101" i="5"/>
  <c r="S109" i="5"/>
  <c r="S117" i="5"/>
  <c r="S125" i="5"/>
  <c r="T230" i="5"/>
  <c r="S171" i="5"/>
  <c r="S173" i="5"/>
  <c r="S174" i="5"/>
  <c r="S179" i="5"/>
  <c r="S184" i="5"/>
  <c r="S197" i="5"/>
  <c r="S235" i="5"/>
  <c r="S175" i="5"/>
  <c r="S177" i="5"/>
  <c r="S178" i="5"/>
  <c r="S183" i="5"/>
  <c r="S185" i="5"/>
  <c r="S214" i="5"/>
  <c r="S150" i="5"/>
  <c r="S154" i="5"/>
  <c r="S158" i="5"/>
  <c r="S162" i="5"/>
  <c r="S181" i="5"/>
  <c r="S205" i="5"/>
  <c r="S231" i="5"/>
  <c r="S131" i="5"/>
  <c r="S133" i="5"/>
  <c r="S135" i="5"/>
  <c r="S137" i="5"/>
  <c r="S139" i="5"/>
  <c r="S149" i="5"/>
  <c r="S152" i="5"/>
  <c r="S156" i="5"/>
  <c r="S160" i="5"/>
  <c r="S164" i="5"/>
  <c r="S168" i="5"/>
  <c r="S187" i="5"/>
  <c r="S198" i="5"/>
  <c r="S222" i="5"/>
  <c r="S265" i="5"/>
  <c r="S153" i="5"/>
  <c r="S157" i="5"/>
  <c r="S161" i="5"/>
  <c r="S165" i="5"/>
  <c r="S167" i="5"/>
  <c r="S169" i="5"/>
  <c r="S170" i="5"/>
  <c r="S172" i="5"/>
  <c r="S180" i="5"/>
  <c r="S266" i="5"/>
  <c r="S271" i="5"/>
  <c r="S232" i="5"/>
  <c r="T264" i="5"/>
  <c r="S254" i="5"/>
  <c r="S256" i="5"/>
  <c r="S233" i="5"/>
  <c r="S263" i="5"/>
  <c r="S270" i="5"/>
  <c r="T236" i="5"/>
  <c r="S245" i="5"/>
  <c r="S253" i="5"/>
  <c r="S259" i="5"/>
  <c r="S276" i="5"/>
  <c r="S260" i="5"/>
  <c r="S269" i="5"/>
  <c r="S275" i="5"/>
  <c r="S248" i="5"/>
  <c r="S294" i="5"/>
  <c r="S318" i="5"/>
  <c r="S324" i="5"/>
  <c r="W330" i="5"/>
  <c r="V330" i="5"/>
  <c r="U330" i="5"/>
  <c r="S268" i="5"/>
  <c r="S304" i="5"/>
  <c r="S310" i="5"/>
  <c r="S313" i="5"/>
  <c r="S323" i="5"/>
  <c r="S326" i="5"/>
  <c r="T330" i="5"/>
  <c r="S279" i="5"/>
  <c r="S244" i="5"/>
  <c r="S247" i="5"/>
  <c r="S261" i="5"/>
  <c r="S311" i="5"/>
  <c r="S316" i="5"/>
  <c r="S322" i="5"/>
  <c r="S297" i="5"/>
  <c r="S303" i="5"/>
  <c r="S301" i="5"/>
  <c r="S314" i="5"/>
  <c r="T11" i="5" l="1"/>
  <c r="V138" i="5"/>
  <c r="W138" i="5"/>
  <c r="W199" i="5"/>
  <c r="T199" i="5"/>
  <c r="W134" i="5"/>
  <c r="V107" i="5"/>
  <c r="W85" i="5"/>
  <c r="V281" i="5"/>
  <c r="V199" i="5"/>
  <c r="W281" i="5"/>
  <c r="V328" i="5"/>
  <c r="W11" i="5"/>
  <c r="T328" i="5"/>
  <c r="V188" i="5"/>
  <c r="U103" i="5"/>
  <c r="V295" i="5"/>
  <c r="V230" i="5"/>
  <c r="W166" i="5"/>
  <c r="W53" i="5"/>
  <c r="T319" i="5"/>
  <c r="U296" i="5"/>
  <c r="T296" i="5"/>
  <c r="U319" i="5"/>
  <c r="V319" i="5"/>
  <c r="V267" i="5"/>
  <c r="W267" i="5"/>
  <c r="V128" i="5"/>
  <c r="W7" i="5"/>
  <c r="T111" i="5"/>
  <c r="V312" i="5"/>
  <c r="U306" i="5"/>
  <c r="V111" i="5"/>
  <c r="W111" i="5"/>
  <c r="T23" i="5"/>
  <c r="V202" i="5"/>
  <c r="U15" i="5"/>
  <c r="U317" i="5"/>
  <c r="W55" i="5"/>
  <c r="T202" i="5"/>
  <c r="T55" i="5"/>
  <c r="T258" i="5"/>
  <c r="U55" i="5"/>
  <c r="U202" i="5"/>
  <c r="V258" i="5"/>
  <c r="W274" i="5"/>
  <c r="W317" i="5"/>
  <c r="W258" i="5"/>
  <c r="T274" i="5"/>
  <c r="U104" i="5"/>
  <c r="T21" i="5"/>
  <c r="U124" i="5"/>
  <c r="T317" i="5"/>
  <c r="T124" i="5"/>
  <c r="W124" i="5"/>
  <c r="W59" i="5"/>
  <c r="V59" i="5"/>
  <c r="T59" i="5"/>
  <c r="V15" i="5"/>
  <c r="T103" i="5"/>
  <c r="V23" i="5"/>
  <c r="U312" i="5"/>
  <c r="W15" i="5"/>
  <c r="T281" i="5"/>
  <c r="W299" i="5"/>
  <c r="T36" i="5"/>
  <c r="T8" i="5"/>
  <c r="T159" i="5"/>
  <c r="T104" i="5"/>
  <c r="W21" i="5"/>
  <c r="U84" i="5"/>
  <c r="W296" i="5"/>
  <c r="T277" i="5"/>
  <c r="T299" i="5"/>
  <c r="T293" i="5"/>
  <c r="W234" i="5"/>
  <c r="V41" i="5"/>
  <c r="U299" i="5"/>
  <c r="W151" i="5"/>
  <c r="T89" i="5"/>
  <c r="U285" i="5"/>
  <c r="U113" i="5"/>
  <c r="V7" i="5"/>
  <c r="U77" i="5"/>
  <c r="V84" i="5"/>
  <c r="U8" i="5"/>
  <c r="V65" i="5"/>
  <c r="V8" i="5"/>
  <c r="V320" i="5"/>
  <c r="T212" i="5"/>
  <c r="V273" i="5"/>
  <c r="U250" i="5"/>
  <c r="V90" i="5"/>
  <c r="T90" i="5"/>
  <c r="V307" i="5"/>
  <c r="U273" i="5"/>
  <c r="V250" i="5"/>
  <c r="V219" i="5"/>
  <c r="W250" i="5"/>
  <c r="T80" i="5"/>
  <c r="V298" i="5"/>
  <c r="T35" i="5"/>
  <c r="W320" i="5"/>
  <c r="W273" i="5"/>
  <c r="U320" i="5"/>
  <c r="W159" i="5"/>
  <c r="T207" i="5"/>
  <c r="U80" i="5"/>
  <c r="T84" i="5"/>
  <c r="T182" i="5"/>
  <c r="T262" i="5"/>
  <c r="W229" i="5"/>
  <c r="V262" i="5"/>
  <c r="V206" i="5"/>
  <c r="V309" i="5"/>
  <c r="T329" i="5"/>
  <c r="V223" i="5"/>
  <c r="V203" i="5"/>
  <c r="T92" i="5"/>
  <c r="U120" i="5"/>
  <c r="U282" i="5"/>
  <c r="V92" i="5"/>
  <c r="U67" i="5"/>
  <c r="T309" i="5"/>
  <c r="W227" i="5"/>
  <c r="V61" i="5"/>
  <c r="T252" i="5"/>
  <c r="U309" i="5"/>
  <c r="V252" i="5"/>
  <c r="T283" i="5"/>
  <c r="T227" i="5"/>
  <c r="T312" i="5"/>
  <c r="U325" i="5"/>
  <c r="U262" i="5"/>
  <c r="U227" i="5"/>
  <c r="U206" i="5"/>
  <c r="U92" i="5"/>
  <c r="W23" i="5"/>
  <c r="U56" i="5"/>
  <c r="U251" i="5"/>
  <c r="T206" i="5"/>
  <c r="T119" i="5"/>
  <c r="U24" i="5"/>
  <c r="U60" i="5"/>
  <c r="V36" i="5"/>
  <c r="W56" i="5"/>
  <c r="V209" i="5"/>
  <c r="U182" i="5"/>
  <c r="U329" i="5"/>
  <c r="V182" i="5"/>
  <c r="T251" i="5"/>
  <c r="U203" i="5"/>
  <c r="W129" i="5"/>
  <c r="U119" i="5"/>
  <c r="T60" i="5"/>
  <c r="U61" i="5"/>
  <c r="U85" i="5"/>
  <c r="W82" i="5"/>
  <c r="U300" i="5"/>
  <c r="V329" i="5"/>
  <c r="V251" i="5"/>
  <c r="W203" i="5"/>
  <c r="T113" i="5"/>
  <c r="V119" i="5"/>
  <c r="V60" i="5"/>
  <c r="W61" i="5"/>
  <c r="T85" i="5"/>
  <c r="U307" i="5"/>
  <c r="T219" i="5"/>
  <c r="W212" i="5"/>
  <c r="V35" i="5"/>
  <c r="W65" i="5"/>
  <c r="V123" i="5"/>
  <c r="W67" i="5"/>
  <c r="W252" i="5"/>
  <c r="V207" i="5"/>
  <c r="T209" i="5"/>
  <c r="W209" i="5"/>
  <c r="U230" i="5"/>
  <c r="U138" i="5"/>
  <c r="V53" i="5"/>
  <c r="W35" i="5"/>
  <c r="T65" i="5"/>
  <c r="U21" i="5"/>
  <c r="W123" i="5"/>
  <c r="T67" i="5"/>
  <c r="W283" i="5"/>
  <c r="U52" i="5"/>
  <c r="W282" i="5"/>
  <c r="V236" i="5"/>
  <c r="W295" i="5"/>
  <c r="U328" i="5"/>
  <c r="T255" i="5"/>
  <c r="W188" i="5"/>
  <c r="U283" i="5"/>
  <c r="V229" i="5"/>
  <c r="T196" i="5"/>
  <c r="V103" i="5"/>
  <c r="V104" i="5"/>
  <c r="T77" i="5"/>
  <c r="V19" i="5"/>
  <c r="T52" i="5"/>
  <c r="W120" i="5"/>
  <c r="V282" i="5"/>
  <c r="T225" i="5"/>
  <c r="W19" i="5"/>
  <c r="V277" i="5"/>
  <c r="W236" i="5"/>
  <c r="W278" i="5"/>
  <c r="V213" i="5"/>
  <c r="U255" i="5"/>
  <c r="T188" i="5"/>
  <c r="U229" i="5"/>
  <c r="W298" i="5"/>
  <c r="U225" i="5"/>
  <c r="U196" i="5"/>
  <c r="V77" i="5"/>
  <c r="T19" i="5"/>
  <c r="V52" i="5"/>
  <c r="W69" i="5"/>
  <c r="V255" i="5"/>
  <c r="W223" i="5"/>
  <c r="T298" i="5"/>
  <c r="V215" i="5"/>
  <c r="V225" i="5"/>
  <c r="V196" i="5"/>
  <c r="U28" i="5"/>
  <c r="T123" i="5"/>
  <c r="T120" i="5"/>
  <c r="W277" i="5"/>
  <c r="U201" i="5"/>
  <c r="V201" i="5"/>
  <c r="W207" i="5"/>
  <c r="T223" i="5"/>
  <c r="T134" i="5"/>
  <c r="W28" i="5"/>
  <c r="V89" i="5"/>
  <c r="T73" i="5"/>
  <c r="T220" i="5"/>
  <c r="T24" i="5"/>
  <c r="W285" i="5"/>
  <c r="T228" i="5"/>
  <c r="U159" i="5"/>
  <c r="T257" i="5"/>
  <c r="U221" i="5"/>
  <c r="V220" i="5"/>
  <c r="V186" i="5"/>
  <c r="W113" i="5"/>
  <c r="U224" i="5"/>
  <c r="U132" i="5"/>
  <c r="W80" i="5"/>
  <c r="W13" i="5"/>
  <c r="T7" i="5"/>
  <c r="V31" i="5"/>
  <c r="W20" i="5"/>
  <c r="V76" i="5"/>
  <c r="V300" i="5"/>
  <c r="W213" i="5"/>
  <c r="W224" i="5"/>
  <c r="U151" i="5"/>
  <c r="W257" i="5"/>
  <c r="T132" i="5"/>
  <c r="W39" i="5"/>
  <c r="W12" i="5"/>
  <c r="U257" i="5"/>
  <c r="V221" i="5"/>
  <c r="W186" i="5"/>
  <c r="W226" i="5"/>
  <c r="V224" i="5"/>
  <c r="V132" i="5"/>
  <c r="T13" i="5"/>
  <c r="U31" i="5"/>
  <c r="U41" i="5"/>
  <c r="T25" i="5"/>
  <c r="W307" i="5"/>
  <c r="T151" i="5"/>
  <c r="V39" i="5"/>
  <c r="W89" i="5"/>
  <c r="U220" i="5"/>
  <c r="V24" i="5"/>
  <c r="U293" i="5"/>
  <c r="U228" i="5"/>
  <c r="T300" i="5"/>
  <c r="V284" i="5"/>
  <c r="U278" i="5"/>
  <c r="V293" i="5"/>
  <c r="T213" i="5"/>
  <c r="W155" i="5"/>
  <c r="U219" i="5"/>
  <c r="U217" i="5"/>
  <c r="W221" i="5"/>
  <c r="T315" i="5"/>
  <c r="T226" i="5"/>
  <c r="V13" i="5"/>
  <c r="T127" i="5"/>
  <c r="W41" i="5"/>
  <c r="V25" i="5"/>
  <c r="W108" i="5"/>
  <c r="T278" i="5"/>
  <c r="V285" i="5"/>
  <c r="V20" i="5"/>
  <c r="U321" i="5"/>
  <c r="T155" i="5"/>
  <c r="V217" i="5"/>
  <c r="W325" i="5"/>
  <c r="U129" i="5"/>
  <c r="T37" i="5"/>
  <c r="W127" i="5"/>
  <c r="T128" i="5"/>
  <c r="W16" i="5"/>
  <c r="U76" i="5"/>
  <c r="U315" i="5"/>
  <c r="T43" i="5"/>
  <c r="W128" i="5"/>
  <c r="V321" i="5"/>
  <c r="W284" i="5"/>
  <c r="U234" i="5"/>
  <c r="V315" i="5"/>
  <c r="W208" i="5"/>
  <c r="U43" i="5"/>
  <c r="W218" i="5"/>
  <c r="U90" i="5"/>
  <c r="T129" i="5"/>
  <c r="W200" i="5"/>
  <c r="U176" i="5"/>
  <c r="W81" i="5"/>
  <c r="U39" i="5"/>
  <c r="V116" i="5"/>
  <c r="U115" i="5"/>
  <c r="U327" i="5"/>
  <c r="U105" i="5"/>
  <c r="U81" i="5"/>
  <c r="V272" i="5"/>
  <c r="W327" i="5"/>
  <c r="W321" i="5"/>
  <c r="T272" i="5"/>
  <c r="T208" i="5"/>
  <c r="T218" i="5"/>
  <c r="T200" i="5"/>
  <c r="W176" i="5"/>
  <c r="T64" i="5"/>
  <c r="W116" i="5"/>
  <c r="V73" i="5"/>
  <c r="V43" i="5"/>
  <c r="T327" i="5"/>
  <c r="T325" i="5"/>
  <c r="U302" i="5"/>
  <c r="W217" i="5"/>
  <c r="W280" i="5"/>
  <c r="U272" i="5"/>
  <c r="U208" i="5"/>
  <c r="V210" i="5"/>
  <c r="W105" i="5"/>
  <c r="U200" i="5"/>
  <c r="W100" i="5"/>
  <c r="W64" i="5"/>
  <c r="U33" i="5"/>
  <c r="W73" i="5"/>
  <c r="T284" i="5"/>
  <c r="U274" i="5"/>
  <c r="V211" i="5"/>
  <c r="U246" i="5"/>
  <c r="W210" i="5"/>
  <c r="V105" i="5"/>
  <c r="W88" i="5"/>
  <c r="W37" i="5"/>
  <c r="W33" i="5"/>
  <c r="T69" i="5"/>
  <c r="T308" i="5"/>
  <c r="T267" i="5"/>
  <c r="W163" i="5"/>
  <c r="U37" i="5"/>
  <c r="T107" i="5"/>
  <c r="T33" i="5"/>
  <c r="V69" i="5"/>
  <c r="V302" i="5"/>
  <c r="W308" i="5"/>
  <c r="T306" i="5"/>
  <c r="T234" i="5"/>
  <c r="T246" i="5"/>
  <c r="U210" i="5"/>
  <c r="U121" i="5"/>
  <c r="V176" i="5"/>
  <c r="U112" i="5"/>
  <c r="V115" i="5"/>
  <c r="V64" i="5"/>
  <c r="V11" i="5"/>
  <c r="U107" i="5"/>
  <c r="T76" i="5"/>
  <c r="T72" i="5"/>
  <c r="W216" i="5"/>
  <c r="T112" i="5"/>
  <c r="W115" i="5"/>
  <c r="V166" i="5"/>
  <c r="T166" i="5"/>
  <c r="T163" i="5"/>
  <c r="V249" i="5"/>
  <c r="V246" i="5"/>
  <c r="V112" i="5"/>
  <c r="V72" i="5"/>
  <c r="T295" i="5"/>
  <c r="W264" i="5"/>
  <c r="V228" i="5"/>
  <c r="U163" i="5"/>
  <c r="U155" i="5"/>
  <c r="U212" i="5"/>
  <c r="W249" i="5"/>
  <c r="W204" i="5"/>
  <c r="W215" i="5"/>
  <c r="T186" i="5"/>
  <c r="V218" i="5"/>
  <c r="V226" i="5"/>
  <c r="V134" i="5"/>
  <c r="U216" i="5"/>
  <c r="V121" i="5"/>
  <c r="V82" i="5"/>
  <c r="U127" i="5"/>
  <c r="T81" i="5"/>
  <c r="U53" i="5"/>
  <c r="W31" i="5"/>
  <c r="U116" i="5"/>
  <c r="U25" i="5"/>
  <c r="U20" i="5"/>
  <c r="T28" i="5"/>
  <c r="W72" i="5"/>
  <c r="T305" i="5"/>
  <c r="W305" i="5"/>
  <c r="U305" i="5"/>
  <c r="V306" i="5"/>
  <c r="T216" i="5"/>
  <c r="V264" i="5"/>
  <c r="W201" i="5"/>
  <c r="T249" i="5"/>
  <c r="U211" i="5"/>
  <c r="T204" i="5"/>
  <c r="T215" i="5"/>
  <c r="U82" i="5"/>
  <c r="T121" i="5"/>
  <c r="T88" i="5"/>
  <c r="U100" i="5"/>
  <c r="U12" i="5"/>
  <c r="U16" i="5"/>
  <c r="U108" i="5"/>
  <c r="T280" i="5"/>
  <c r="W211" i="5"/>
  <c r="U204" i="5"/>
  <c r="U88" i="5"/>
  <c r="T100" i="5"/>
  <c r="T12" i="5"/>
  <c r="T16" i="5"/>
  <c r="T108" i="5"/>
  <c r="V308" i="5"/>
  <c r="U280" i="5"/>
  <c r="T302" i="5"/>
  <c r="W157" i="5"/>
  <c r="V157" i="5"/>
  <c r="U157" i="5"/>
  <c r="T157" i="5"/>
  <c r="W149" i="5"/>
  <c r="V149" i="5"/>
  <c r="U149" i="5"/>
  <c r="T149" i="5"/>
  <c r="T179" i="5"/>
  <c r="V179" i="5"/>
  <c r="W179" i="5"/>
  <c r="U179" i="5"/>
  <c r="V54" i="5"/>
  <c r="W54" i="5"/>
  <c r="T54" i="5"/>
  <c r="U54" i="5"/>
  <c r="V110" i="5"/>
  <c r="U110" i="5"/>
  <c r="T110" i="5"/>
  <c r="W110" i="5"/>
  <c r="V26" i="5"/>
  <c r="W26" i="5"/>
  <c r="U26" i="5"/>
  <c r="T26" i="5"/>
  <c r="V18" i="5"/>
  <c r="T18" i="5"/>
  <c r="U18" i="5"/>
  <c r="W18" i="5"/>
  <c r="W316" i="5"/>
  <c r="T316" i="5"/>
  <c r="V316" i="5"/>
  <c r="U316" i="5"/>
  <c r="V318" i="5"/>
  <c r="U318" i="5"/>
  <c r="T318" i="5"/>
  <c r="W318" i="5"/>
  <c r="U260" i="5"/>
  <c r="V260" i="5"/>
  <c r="W260" i="5"/>
  <c r="T260" i="5"/>
  <c r="W276" i="5"/>
  <c r="U276" i="5"/>
  <c r="T276" i="5"/>
  <c r="V276" i="5"/>
  <c r="T270" i="5"/>
  <c r="W270" i="5"/>
  <c r="V270" i="5"/>
  <c r="U270" i="5"/>
  <c r="U187" i="5"/>
  <c r="T187" i="5"/>
  <c r="W187" i="5"/>
  <c r="V187" i="5"/>
  <c r="W137" i="5"/>
  <c r="V137" i="5"/>
  <c r="U137" i="5"/>
  <c r="T137" i="5"/>
  <c r="W162" i="5"/>
  <c r="U162" i="5"/>
  <c r="V162" i="5"/>
  <c r="T162" i="5"/>
  <c r="W174" i="5"/>
  <c r="U174" i="5"/>
  <c r="V174" i="5"/>
  <c r="T174" i="5"/>
  <c r="V34" i="5"/>
  <c r="W34" i="5"/>
  <c r="U34" i="5"/>
  <c r="T34" i="5"/>
  <c r="V106" i="5"/>
  <c r="U106" i="5"/>
  <c r="T106" i="5"/>
  <c r="W106" i="5"/>
  <c r="O344" i="5"/>
  <c r="K356" i="5" s="1"/>
  <c r="S5" i="5"/>
  <c r="U130" i="5"/>
  <c r="W130" i="5"/>
  <c r="V130" i="5"/>
  <c r="T130" i="5"/>
  <c r="W148" i="5"/>
  <c r="V148" i="5"/>
  <c r="U148" i="5"/>
  <c r="T148" i="5"/>
  <c r="W165" i="5"/>
  <c r="V165" i="5"/>
  <c r="U165" i="5"/>
  <c r="T165" i="5"/>
  <c r="V326" i="5"/>
  <c r="U326" i="5"/>
  <c r="T326" i="5"/>
  <c r="W326" i="5"/>
  <c r="V294" i="5"/>
  <c r="U294" i="5"/>
  <c r="W294" i="5"/>
  <c r="T294" i="5"/>
  <c r="W263" i="5"/>
  <c r="V263" i="5"/>
  <c r="U263" i="5"/>
  <c r="T263" i="5"/>
  <c r="U135" i="5"/>
  <c r="T135" i="5"/>
  <c r="W135" i="5"/>
  <c r="V135" i="5"/>
  <c r="V75" i="5"/>
  <c r="U75" i="5"/>
  <c r="T75" i="5"/>
  <c r="W75" i="5"/>
  <c r="W259" i="5"/>
  <c r="V259" i="5"/>
  <c r="U259" i="5"/>
  <c r="T259" i="5"/>
  <c r="U256" i="5"/>
  <c r="W256" i="5"/>
  <c r="V256" i="5"/>
  <c r="T256" i="5"/>
  <c r="W172" i="5"/>
  <c r="V172" i="5"/>
  <c r="U172" i="5"/>
  <c r="T172" i="5"/>
  <c r="W153" i="5"/>
  <c r="V153" i="5"/>
  <c r="U153" i="5"/>
  <c r="T153" i="5"/>
  <c r="W164" i="5"/>
  <c r="V164" i="5"/>
  <c r="U164" i="5"/>
  <c r="T164" i="5"/>
  <c r="W154" i="5"/>
  <c r="U154" i="5"/>
  <c r="V154" i="5"/>
  <c r="T154" i="5"/>
  <c r="U171" i="5"/>
  <c r="T171" i="5"/>
  <c r="W171" i="5"/>
  <c r="V171" i="5"/>
  <c r="T117" i="5"/>
  <c r="V117" i="5"/>
  <c r="W117" i="5"/>
  <c r="U117" i="5"/>
  <c r="V14" i="5"/>
  <c r="W14" i="5"/>
  <c r="U14" i="5"/>
  <c r="T14" i="5"/>
  <c r="V83" i="5"/>
  <c r="U83" i="5"/>
  <c r="T83" i="5"/>
  <c r="W83" i="5"/>
  <c r="U71" i="5"/>
  <c r="T71" i="5"/>
  <c r="W71" i="5"/>
  <c r="V71" i="5"/>
  <c r="W32" i="5"/>
  <c r="V32" i="5"/>
  <c r="T32" i="5"/>
  <c r="U32" i="5"/>
  <c r="V57" i="5"/>
  <c r="T57" i="5"/>
  <c r="U57" i="5"/>
  <c r="W57" i="5"/>
  <c r="V279" i="5"/>
  <c r="U279" i="5"/>
  <c r="W279" i="5"/>
  <c r="T279" i="5"/>
  <c r="W269" i="5"/>
  <c r="V269" i="5"/>
  <c r="T269" i="5"/>
  <c r="U269" i="5"/>
  <c r="U139" i="5"/>
  <c r="T139" i="5"/>
  <c r="W139" i="5"/>
  <c r="V139" i="5"/>
  <c r="W311" i="5"/>
  <c r="V311" i="5"/>
  <c r="U311" i="5"/>
  <c r="T311" i="5"/>
  <c r="W268" i="5"/>
  <c r="U268" i="5"/>
  <c r="V268" i="5"/>
  <c r="T268" i="5"/>
  <c r="W168" i="5"/>
  <c r="V168" i="5"/>
  <c r="U168" i="5"/>
  <c r="T168" i="5"/>
  <c r="W158" i="5"/>
  <c r="U158" i="5"/>
  <c r="V158" i="5"/>
  <c r="T158" i="5"/>
  <c r="T214" i="5"/>
  <c r="W214" i="5"/>
  <c r="V214" i="5"/>
  <c r="U214" i="5"/>
  <c r="V185" i="5"/>
  <c r="U185" i="5"/>
  <c r="T185" i="5"/>
  <c r="W185" i="5"/>
  <c r="W173" i="5"/>
  <c r="V173" i="5"/>
  <c r="U173" i="5"/>
  <c r="T173" i="5"/>
  <c r="T125" i="5"/>
  <c r="V125" i="5"/>
  <c r="W125" i="5"/>
  <c r="U125" i="5"/>
  <c r="W136" i="5"/>
  <c r="V136" i="5"/>
  <c r="U136" i="5"/>
  <c r="T136" i="5"/>
  <c r="V102" i="5"/>
  <c r="U102" i="5"/>
  <c r="T102" i="5"/>
  <c r="W102" i="5"/>
  <c r="V114" i="5"/>
  <c r="U114" i="5"/>
  <c r="T114" i="5"/>
  <c r="W114" i="5"/>
  <c r="V17" i="5"/>
  <c r="T17" i="5"/>
  <c r="U17" i="5"/>
  <c r="W17" i="5"/>
  <c r="U261" i="5"/>
  <c r="T261" i="5"/>
  <c r="W261" i="5"/>
  <c r="V261" i="5"/>
  <c r="W323" i="5"/>
  <c r="V323" i="5"/>
  <c r="U323" i="5"/>
  <c r="T323" i="5"/>
  <c r="W161" i="5"/>
  <c r="V161" i="5"/>
  <c r="U161" i="5"/>
  <c r="T161" i="5"/>
  <c r="U265" i="5"/>
  <c r="T265" i="5"/>
  <c r="W265" i="5"/>
  <c r="V265" i="5"/>
  <c r="W133" i="5"/>
  <c r="V133" i="5"/>
  <c r="U133" i="5"/>
  <c r="T133" i="5"/>
  <c r="W183" i="5"/>
  <c r="V183" i="5"/>
  <c r="U183" i="5"/>
  <c r="T183" i="5"/>
  <c r="W303" i="5"/>
  <c r="V303" i="5"/>
  <c r="U303" i="5"/>
  <c r="T303" i="5"/>
  <c r="W247" i="5"/>
  <c r="V247" i="5"/>
  <c r="U247" i="5"/>
  <c r="T247" i="5"/>
  <c r="T313" i="5"/>
  <c r="V313" i="5"/>
  <c r="U313" i="5"/>
  <c r="W313" i="5"/>
  <c r="U253" i="5"/>
  <c r="T253" i="5"/>
  <c r="W253" i="5"/>
  <c r="V253" i="5"/>
  <c r="W254" i="5"/>
  <c r="V254" i="5"/>
  <c r="U254" i="5"/>
  <c r="T254" i="5"/>
  <c r="W232" i="5"/>
  <c r="U232" i="5"/>
  <c r="T232" i="5"/>
  <c r="V232" i="5"/>
  <c r="W170" i="5"/>
  <c r="U170" i="5"/>
  <c r="T170" i="5"/>
  <c r="V170" i="5"/>
  <c r="T222" i="5"/>
  <c r="W222" i="5"/>
  <c r="V222" i="5"/>
  <c r="U222" i="5"/>
  <c r="W160" i="5"/>
  <c r="V160" i="5"/>
  <c r="U160" i="5"/>
  <c r="T160" i="5"/>
  <c r="U131" i="5"/>
  <c r="T131" i="5"/>
  <c r="W131" i="5"/>
  <c r="V131" i="5"/>
  <c r="W150" i="5"/>
  <c r="U150" i="5"/>
  <c r="V150" i="5"/>
  <c r="T150" i="5"/>
  <c r="W178" i="5"/>
  <c r="V178" i="5"/>
  <c r="U178" i="5"/>
  <c r="T178" i="5"/>
  <c r="T109" i="5"/>
  <c r="V109" i="5"/>
  <c r="W109" i="5"/>
  <c r="U109" i="5"/>
  <c r="M356" i="5"/>
  <c r="V126" i="5"/>
  <c r="U126" i="5"/>
  <c r="T126" i="5"/>
  <c r="W126" i="5"/>
  <c r="V87" i="5"/>
  <c r="U87" i="5"/>
  <c r="T87" i="5"/>
  <c r="W87" i="5"/>
  <c r="V38" i="5"/>
  <c r="T38" i="5"/>
  <c r="W38" i="5"/>
  <c r="U38" i="5"/>
  <c r="V91" i="5"/>
  <c r="U91" i="5"/>
  <c r="T91" i="5"/>
  <c r="W91" i="5"/>
  <c r="V30" i="5"/>
  <c r="U30" i="5"/>
  <c r="T30" i="5"/>
  <c r="W30" i="5"/>
  <c r="T74" i="5"/>
  <c r="V74" i="5"/>
  <c r="W74" i="5"/>
  <c r="U74" i="5"/>
  <c r="V70" i="5"/>
  <c r="W70" i="5"/>
  <c r="U70" i="5"/>
  <c r="T70" i="5"/>
  <c r="V29" i="5"/>
  <c r="T29" i="5"/>
  <c r="W29" i="5"/>
  <c r="U29" i="5"/>
  <c r="W40" i="5"/>
  <c r="V40" i="5"/>
  <c r="T40" i="5"/>
  <c r="U40" i="5"/>
  <c r="W184" i="5"/>
  <c r="U184" i="5"/>
  <c r="V184" i="5"/>
  <c r="T184" i="5"/>
  <c r="W304" i="5"/>
  <c r="U304" i="5"/>
  <c r="T304" i="5"/>
  <c r="V304" i="5"/>
  <c r="V310" i="5"/>
  <c r="U310" i="5"/>
  <c r="T310" i="5"/>
  <c r="W310" i="5"/>
  <c r="V271" i="5"/>
  <c r="U271" i="5"/>
  <c r="W271" i="5"/>
  <c r="T271" i="5"/>
  <c r="T198" i="5"/>
  <c r="W198" i="5"/>
  <c r="V198" i="5"/>
  <c r="U198" i="5"/>
  <c r="U231" i="5"/>
  <c r="W231" i="5"/>
  <c r="V231" i="5"/>
  <c r="T231" i="5"/>
  <c r="U177" i="5"/>
  <c r="W177" i="5"/>
  <c r="V177" i="5"/>
  <c r="T177" i="5"/>
  <c r="W235" i="5"/>
  <c r="V235" i="5"/>
  <c r="U235" i="5"/>
  <c r="T235" i="5"/>
  <c r="V42" i="5"/>
  <c r="W42" i="5"/>
  <c r="U42" i="5"/>
  <c r="T42" i="5"/>
  <c r="V6" i="5"/>
  <c r="T6" i="5"/>
  <c r="W6" i="5"/>
  <c r="U6" i="5"/>
  <c r="V58" i="5"/>
  <c r="T58" i="5"/>
  <c r="U58" i="5"/>
  <c r="W58" i="5"/>
  <c r="V62" i="5"/>
  <c r="W62" i="5"/>
  <c r="U62" i="5"/>
  <c r="T62" i="5"/>
  <c r="V9" i="5"/>
  <c r="T9" i="5"/>
  <c r="W9" i="5"/>
  <c r="U9" i="5"/>
  <c r="U27" i="5"/>
  <c r="T27" i="5"/>
  <c r="W27" i="5"/>
  <c r="V27" i="5"/>
  <c r="V322" i="5"/>
  <c r="U322" i="5"/>
  <c r="T322" i="5"/>
  <c r="W322" i="5"/>
  <c r="W180" i="5"/>
  <c r="V180" i="5"/>
  <c r="U180" i="5"/>
  <c r="T180" i="5"/>
  <c r="V314" i="5"/>
  <c r="U314" i="5"/>
  <c r="T314" i="5"/>
  <c r="W314" i="5"/>
  <c r="T297" i="5"/>
  <c r="W297" i="5"/>
  <c r="V297" i="5"/>
  <c r="U297" i="5"/>
  <c r="U244" i="5"/>
  <c r="V244" i="5"/>
  <c r="T244" i="5"/>
  <c r="W244" i="5"/>
  <c r="U248" i="5"/>
  <c r="W248" i="5"/>
  <c r="V248" i="5"/>
  <c r="T248" i="5"/>
  <c r="U245" i="5"/>
  <c r="T245" i="5"/>
  <c r="W245" i="5"/>
  <c r="V245" i="5"/>
  <c r="W169" i="5"/>
  <c r="V169" i="5"/>
  <c r="U169" i="5"/>
  <c r="T169" i="5"/>
  <c r="W156" i="5"/>
  <c r="V156" i="5"/>
  <c r="U156" i="5"/>
  <c r="T156" i="5"/>
  <c r="W205" i="5"/>
  <c r="V205" i="5"/>
  <c r="U205" i="5"/>
  <c r="T205" i="5"/>
  <c r="T101" i="5"/>
  <c r="V101" i="5"/>
  <c r="W101" i="5"/>
  <c r="U101" i="5"/>
  <c r="T301" i="5"/>
  <c r="W301" i="5"/>
  <c r="V301" i="5"/>
  <c r="U301" i="5"/>
  <c r="W324" i="5"/>
  <c r="V324" i="5"/>
  <c r="U324" i="5"/>
  <c r="T324" i="5"/>
  <c r="U233" i="5"/>
  <c r="W233" i="5"/>
  <c r="T233" i="5"/>
  <c r="V233" i="5"/>
  <c r="W266" i="5"/>
  <c r="V266" i="5"/>
  <c r="U266" i="5"/>
  <c r="T266" i="5"/>
  <c r="U167" i="5"/>
  <c r="T167" i="5"/>
  <c r="W167" i="5"/>
  <c r="V167" i="5"/>
  <c r="W152" i="5"/>
  <c r="V152" i="5"/>
  <c r="U152" i="5"/>
  <c r="T152" i="5"/>
  <c r="U181" i="5"/>
  <c r="T181" i="5"/>
  <c r="W181" i="5"/>
  <c r="V181" i="5"/>
  <c r="U175" i="5"/>
  <c r="T175" i="5"/>
  <c r="W175" i="5"/>
  <c r="V175" i="5"/>
  <c r="W197" i="5"/>
  <c r="V197" i="5"/>
  <c r="U197" i="5"/>
  <c r="T197" i="5"/>
  <c r="T86" i="5"/>
  <c r="V86" i="5"/>
  <c r="W86" i="5"/>
  <c r="U86" i="5"/>
  <c r="L356" i="5"/>
  <c r="V118" i="5"/>
  <c r="U118" i="5"/>
  <c r="T118" i="5"/>
  <c r="W118" i="5"/>
  <c r="V79" i="5"/>
  <c r="U79" i="5"/>
  <c r="T79" i="5"/>
  <c r="W79" i="5"/>
  <c r="V122" i="5"/>
  <c r="U122" i="5"/>
  <c r="T122" i="5"/>
  <c r="W122" i="5"/>
  <c r="V22" i="5"/>
  <c r="W22" i="5"/>
  <c r="U22" i="5"/>
  <c r="T22" i="5"/>
  <c r="U63" i="5"/>
  <c r="T63" i="5"/>
  <c r="V63" i="5"/>
  <c r="W63" i="5"/>
  <c r="V275" i="5"/>
  <c r="U275" i="5"/>
  <c r="W275" i="5"/>
  <c r="T275" i="5"/>
  <c r="T78" i="5"/>
  <c r="V78" i="5"/>
  <c r="W78" i="5"/>
  <c r="U78" i="5"/>
  <c r="V66" i="5"/>
  <c r="W66" i="5"/>
  <c r="U66" i="5"/>
  <c r="T66" i="5"/>
  <c r="V10" i="5"/>
  <c r="W10" i="5"/>
  <c r="U10" i="5"/>
  <c r="T10" i="5"/>
  <c r="W68" i="5"/>
  <c r="V68" i="5"/>
  <c r="U68" i="5"/>
  <c r="T68" i="5"/>
  <c r="V5" i="5" l="1"/>
  <c r="V344" i="5" s="1"/>
  <c r="T5" i="5"/>
  <c r="T344" i="5" s="1"/>
  <c r="U5" i="5"/>
  <c r="U344" i="5" s="1"/>
  <c r="W5" i="5"/>
  <c r="W344" i="5" s="1"/>
  <c r="N1" i="4" l="1"/>
  <c r="N281" i="4" s="1"/>
  <c r="N1" i="3"/>
  <c r="N58" i="3" s="1"/>
  <c r="N331" i="2"/>
  <c r="N221" i="2"/>
  <c r="N276" i="2"/>
  <c r="N166" i="2"/>
  <c r="N111" i="2"/>
  <c r="N56" i="2"/>
  <c r="E326" i="4"/>
  <c r="G326" i="4" s="1"/>
  <c r="E333" i="3"/>
  <c r="G333" i="3" s="1"/>
  <c r="E325" i="2"/>
  <c r="G325" i="2" s="1"/>
  <c r="E344" i="4"/>
  <c r="N346" i="3" l="1"/>
  <c r="N337" i="4"/>
  <c r="N57" i="4"/>
  <c r="N113" i="4"/>
  <c r="N225" i="4"/>
  <c r="N169" i="4"/>
  <c r="N288" i="3"/>
  <c r="N230" i="3"/>
  <c r="N173" i="3"/>
  <c r="N115" i="3"/>
  <c r="H333" i="3"/>
  <c r="H326" i="4"/>
  <c r="H325" i="2"/>
  <c r="E340" i="2"/>
  <c r="E355" i="3"/>
  <c r="E325" i="4"/>
  <c r="G325" i="4" s="1"/>
  <c r="E324" i="4"/>
  <c r="G324" i="4" s="1"/>
  <c r="E323" i="4"/>
  <c r="G323" i="4" s="1"/>
  <c r="E322" i="4"/>
  <c r="G322" i="4" s="1"/>
  <c r="E321" i="4"/>
  <c r="G321" i="4" s="1"/>
  <c r="E320" i="4"/>
  <c r="G320" i="4" s="1"/>
  <c r="E319" i="4"/>
  <c r="G319" i="4" s="1"/>
  <c r="E318" i="4"/>
  <c r="G318" i="4" s="1"/>
  <c r="E317" i="4"/>
  <c r="G317" i="4" s="1"/>
  <c r="E316" i="4"/>
  <c r="G316" i="4" s="1"/>
  <c r="H316" i="4" s="1"/>
  <c r="E315" i="4"/>
  <c r="G315" i="4" s="1"/>
  <c r="E314" i="4"/>
  <c r="G314" i="4" s="1"/>
  <c r="E313" i="4"/>
  <c r="G313" i="4" s="1"/>
  <c r="E312" i="4"/>
  <c r="G312" i="4" s="1"/>
  <c r="E311" i="4"/>
  <c r="G311" i="4" s="1"/>
  <c r="E310" i="4"/>
  <c r="G310" i="4" s="1"/>
  <c r="E309" i="4"/>
  <c r="G309" i="4" s="1"/>
  <c r="E308" i="4"/>
  <c r="G308" i="4" s="1"/>
  <c r="E307" i="4"/>
  <c r="G307" i="4" s="1"/>
  <c r="E306" i="4"/>
  <c r="G306" i="4" s="1"/>
  <c r="E305" i="4"/>
  <c r="G305" i="4" s="1"/>
  <c r="E304" i="4"/>
  <c r="G304" i="4" s="1"/>
  <c r="E303" i="4"/>
  <c r="G303" i="4" s="1"/>
  <c r="H303" i="4" s="1"/>
  <c r="E302" i="4"/>
  <c r="G302" i="4" s="1"/>
  <c r="E301" i="4"/>
  <c r="G301" i="4" s="1"/>
  <c r="E300" i="4"/>
  <c r="G300" i="4" s="1"/>
  <c r="E299" i="4"/>
  <c r="G299" i="4" s="1"/>
  <c r="H299" i="4" s="1"/>
  <c r="E298" i="4"/>
  <c r="G298" i="4" s="1"/>
  <c r="E297" i="4"/>
  <c r="G297" i="4" s="1"/>
  <c r="E296" i="4"/>
  <c r="G296" i="4" s="1"/>
  <c r="E295" i="4"/>
  <c r="G295" i="4" s="1"/>
  <c r="H295" i="4" s="1"/>
  <c r="E294" i="4"/>
  <c r="G294" i="4" s="1"/>
  <c r="E293" i="4"/>
  <c r="G293" i="4" s="1"/>
  <c r="E292" i="4"/>
  <c r="G292" i="4" s="1"/>
  <c r="E291" i="4"/>
  <c r="G291" i="4" s="1"/>
  <c r="E290" i="4"/>
  <c r="G290" i="4" s="1"/>
  <c r="H290" i="4" s="1"/>
  <c r="E289" i="4"/>
  <c r="G289" i="4" s="1"/>
  <c r="H289" i="4" s="1"/>
  <c r="E288" i="4"/>
  <c r="G288" i="4" s="1"/>
  <c r="E287" i="4"/>
  <c r="G287" i="4" s="1"/>
  <c r="E286" i="4"/>
  <c r="G286" i="4" s="1"/>
  <c r="E285" i="4"/>
  <c r="G285" i="4" s="1"/>
  <c r="E277" i="4"/>
  <c r="G277" i="4" s="1"/>
  <c r="E276" i="4"/>
  <c r="G276" i="4" s="1"/>
  <c r="E275" i="4"/>
  <c r="G275" i="4" s="1"/>
  <c r="E274" i="4"/>
  <c r="G274" i="4" s="1"/>
  <c r="E273" i="4"/>
  <c r="G273" i="4" s="1"/>
  <c r="E272" i="4"/>
  <c r="G272" i="4" s="1"/>
  <c r="E271" i="4"/>
  <c r="G271" i="4" s="1"/>
  <c r="H271" i="4" s="1"/>
  <c r="E270" i="4"/>
  <c r="G270" i="4" s="1"/>
  <c r="E269" i="4"/>
  <c r="G269" i="4" s="1"/>
  <c r="E268" i="4"/>
  <c r="G268" i="4" s="1"/>
  <c r="E267" i="4"/>
  <c r="G267" i="4" s="1"/>
  <c r="E266" i="4"/>
  <c r="G266" i="4" s="1"/>
  <c r="E265" i="4"/>
  <c r="G265" i="4" s="1"/>
  <c r="H265" i="4" s="1"/>
  <c r="E264" i="4"/>
  <c r="G264" i="4" s="1"/>
  <c r="E263" i="4"/>
  <c r="G263" i="4" s="1"/>
  <c r="E262" i="4"/>
  <c r="G262" i="4" s="1"/>
  <c r="E261" i="4"/>
  <c r="G261" i="4" s="1"/>
  <c r="E260" i="4"/>
  <c r="G260" i="4" s="1"/>
  <c r="E259" i="4"/>
  <c r="G259" i="4" s="1"/>
  <c r="E258" i="4"/>
  <c r="G258" i="4" s="1"/>
  <c r="E257" i="4"/>
  <c r="G257" i="4" s="1"/>
  <c r="H257" i="4" s="1"/>
  <c r="E256" i="4"/>
  <c r="G256" i="4" s="1"/>
  <c r="E255" i="4"/>
  <c r="G255" i="4" s="1"/>
  <c r="E254" i="4"/>
  <c r="G254" i="4" s="1"/>
  <c r="E253" i="4"/>
  <c r="G253" i="4" s="1"/>
  <c r="E252" i="4"/>
  <c r="G252" i="4" s="1"/>
  <c r="E251" i="4"/>
  <c r="G251" i="4" s="1"/>
  <c r="E250" i="4"/>
  <c r="G250" i="4" s="1"/>
  <c r="E249" i="4"/>
  <c r="G249" i="4" s="1"/>
  <c r="E248" i="4"/>
  <c r="G248" i="4" s="1"/>
  <c r="E247" i="4"/>
  <c r="G247" i="4" s="1"/>
  <c r="H247" i="4" s="1"/>
  <c r="E246" i="4"/>
  <c r="G246" i="4" s="1"/>
  <c r="E245" i="4"/>
  <c r="G245" i="4" s="1"/>
  <c r="E244" i="4"/>
  <c r="G244" i="4" s="1"/>
  <c r="E243" i="4"/>
  <c r="G243" i="4" s="1"/>
  <c r="E242" i="4"/>
  <c r="G242" i="4" s="1"/>
  <c r="E241" i="4"/>
  <c r="G241" i="4" s="1"/>
  <c r="H241" i="4" s="1"/>
  <c r="E240" i="4"/>
  <c r="G240" i="4" s="1"/>
  <c r="E239" i="4"/>
  <c r="G239" i="4" s="1"/>
  <c r="E238" i="4"/>
  <c r="G238" i="4" s="1"/>
  <c r="E237" i="4"/>
  <c r="G237" i="4" s="1"/>
  <c r="E236" i="4"/>
  <c r="G236" i="4" s="1"/>
  <c r="H236" i="4" s="1"/>
  <c r="E235" i="4"/>
  <c r="G235" i="4" s="1"/>
  <c r="E234" i="4"/>
  <c r="G234" i="4" s="1"/>
  <c r="E233" i="4"/>
  <c r="G233" i="4" s="1"/>
  <c r="E232" i="4"/>
  <c r="G232" i="4" s="1"/>
  <c r="E231" i="4"/>
  <c r="G231" i="4" s="1"/>
  <c r="H231" i="4" s="1"/>
  <c r="E230" i="4"/>
  <c r="G230" i="4" s="1"/>
  <c r="E229" i="4"/>
  <c r="G229" i="4" s="1"/>
  <c r="E221" i="4"/>
  <c r="G221" i="4" s="1"/>
  <c r="E220" i="4"/>
  <c r="G220" i="4" s="1"/>
  <c r="E219" i="4"/>
  <c r="G219" i="4" s="1"/>
  <c r="E218" i="4"/>
  <c r="G218" i="4" s="1"/>
  <c r="E217" i="4"/>
  <c r="G217" i="4" s="1"/>
  <c r="E216" i="4"/>
  <c r="G216" i="4" s="1"/>
  <c r="E215" i="4"/>
  <c r="G215" i="4" s="1"/>
  <c r="E214" i="4"/>
  <c r="G214" i="4" s="1"/>
  <c r="E213" i="4"/>
  <c r="G213" i="4" s="1"/>
  <c r="E212" i="4"/>
  <c r="G212" i="4" s="1"/>
  <c r="E211" i="4"/>
  <c r="G211" i="4" s="1"/>
  <c r="E210" i="4"/>
  <c r="G210" i="4" s="1"/>
  <c r="E209" i="4"/>
  <c r="G209" i="4" s="1"/>
  <c r="E208" i="4"/>
  <c r="G208" i="4" s="1"/>
  <c r="H208" i="4" s="1"/>
  <c r="E207" i="4"/>
  <c r="G207" i="4" s="1"/>
  <c r="E206" i="4"/>
  <c r="G206" i="4" s="1"/>
  <c r="E205" i="4"/>
  <c r="G205" i="4" s="1"/>
  <c r="H205" i="4" s="1"/>
  <c r="E204" i="4"/>
  <c r="G204" i="4" s="1"/>
  <c r="E203" i="4"/>
  <c r="G203" i="4" s="1"/>
  <c r="E202" i="4"/>
  <c r="G202" i="4" s="1"/>
  <c r="E201" i="4"/>
  <c r="G201" i="4" s="1"/>
  <c r="E200" i="4"/>
  <c r="G200" i="4" s="1"/>
  <c r="E199" i="4"/>
  <c r="G199" i="4" s="1"/>
  <c r="E198" i="4"/>
  <c r="G198" i="4" s="1"/>
  <c r="E197" i="4"/>
  <c r="G197" i="4" s="1"/>
  <c r="E196" i="4"/>
  <c r="G196" i="4" s="1"/>
  <c r="H196" i="4" s="1"/>
  <c r="E195" i="4"/>
  <c r="G195" i="4" s="1"/>
  <c r="E194" i="4"/>
  <c r="G194" i="4" s="1"/>
  <c r="E193" i="4"/>
  <c r="G193" i="4" s="1"/>
  <c r="E192" i="4"/>
  <c r="G192" i="4" s="1"/>
  <c r="E191" i="4"/>
  <c r="G191" i="4" s="1"/>
  <c r="E190" i="4"/>
  <c r="G190" i="4" s="1"/>
  <c r="E189" i="4"/>
  <c r="G189" i="4" s="1"/>
  <c r="E188" i="4"/>
  <c r="G188" i="4" s="1"/>
  <c r="E187" i="4"/>
  <c r="G187" i="4" s="1"/>
  <c r="E186" i="4"/>
  <c r="G186" i="4" s="1"/>
  <c r="H186" i="4" s="1"/>
  <c r="E185" i="4"/>
  <c r="G185" i="4" s="1"/>
  <c r="E184" i="4"/>
  <c r="G184" i="4" s="1"/>
  <c r="H184" i="4" s="1"/>
  <c r="E183" i="4"/>
  <c r="G183" i="4" s="1"/>
  <c r="E182" i="4"/>
  <c r="G182" i="4" s="1"/>
  <c r="H182" i="4" s="1"/>
  <c r="E181" i="4"/>
  <c r="G181" i="4" s="1"/>
  <c r="E180" i="4"/>
  <c r="G180" i="4" s="1"/>
  <c r="E179" i="4"/>
  <c r="G179" i="4" s="1"/>
  <c r="H179" i="4" s="1"/>
  <c r="E178" i="4"/>
  <c r="G178" i="4" s="1"/>
  <c r="E177" i="4"/>
  <c r="G177" i="4" s="1"/>
  <c r="E176" i="4"/>
  <c r="G176" i="4" s="1"/>
  <c r="E175" i="4"/>
  <c r="G175" i="4" s="1"/>
  <c r="E174" i="4"/>
  <c r="G174" i="4" s="1"/>
  <c r="E173" i="4"/>
  <c r="G173" i="4" s="1"/>
  <c r="H173" i="4" s="1"/>
  <c r="E164" i="4"/>
  <c r="G164" i="4" s="1"/>
  <c r="E163" i="4"/>
  <c r="G163" i="4" s="1"/>
  <c r="H163" i="4" s="1"/>
  <c r="E162" i="4"/>
  <c r="G162" i="4" s="1"/>
  <c r="E161" i="4"/>
  <c r="G161" i="4" s="1"/>
  <c r="E160" i="4"/>
  <c r="G160" i="4" s="1"/>
  <c r="E159" i="4"/>
  <c r="G159" i="4" s="1"/>
  <c r="E158" i="4"/>
  <c r="G158" i="4" s="1"/>
  <c r="E157" i="4"/>
  <c r="G157" i="4" s="1"/>
  <c r="E156" i="4"/>
  <c r="G156" i="4" s="1"/>
  <c r="E155" i="4"/>
  <c r="G155" i="4" s="1"/>
  <c r="E154" i="4"/>
  <c r="G154" i="4" s="1"/>
  <c r="H154" i="4" s="1"/>
  <c r="E153" i="4"/>
  <c r="G153" i="4" s="1"/>
  <c r="E152" i="4"/>
  <c r="G152" i="4" s="1"/>
  <c r="E151" i="4"/>
  <c r="G151" i="4" s="1"/>
  <c r="H151" i="4" s="1"/>
  <c r="E150" i="4"/>
  <c r="G150" i="4" s="1"/>
  <c r="E149" i="4"/>
  <c r="G149" i="4" s="1"/>
  <c r="E148" i="4"/>
  <c r="G148" i="4" s="1"/>
  <c r="E147" i="4"/>
  <c r="G147" i="4" s="1"/>
  <c r="E146" i="4"/>
  <c r="G146" i="4" s="1"/>
  <c r="E145" i="4"/>
  <c r="G145" i="4" s="1"/>
  <c r="H145" i="4" s="1"/>
  <c r="E144" i="4"/>
  <c r="G144" i="4" s="1"/>
  <c r="E143" i="4"/>
  <c r="G143" i="4" s="1"/>
  <c r="E142" i="4"/>
  <c r="G142" i="4" s="1"/>
  <c r="E141" i="4"/>
  <c r="G141" i="4" s="1"/>
  <c r="E140" i="4"/>
  <c r="G140" i="4" s="1"/>
  <c r="E139" i="4"/>
  <c r="G139" i="4" s="1"/>
  <c r="H139" i="4" s="1"/>
  <c r="E138" i="4"/>
  <c r="G138" i="4" s="1"/>
  <c r="E137" i="4"/>
  <c r="G137" i="4" s="1"/>
  <c r="E136" i="4"/>
  <c r="G136" i="4" s="1"/>
  <c r="E135" i="4"/>
  <c r="G135" i="4" s="1"/>
  <c r="E134" i="4"/>
  <c r="G134" i="4" s="1"/>
  <c r="E133" i="4"/>
  <c r="G133" i="4" s="1"/>
  <c r="E132" i="4"/>
  <c r="G132" i="4" s="1"/>
  <c r="H132" i="4" s="1"/>
  <c r="E131" i="4"/>
  <c r="G131" i="4" s="1"/>
  <c r="H131" i="4" s="1"/>
  <c r="E130" i="4"/>
  <c r="G130" i="4" s="1"/>
  <c r="E129" i="4"/>
  <c r="G129" i="4" s="1"/>
  <c r="E128" i="4"/>
  <c r="G128" i="4" s="1"/>
  <c r="E127" i="4"/>
  <c r="G127" i="4" s="1"/>
  <c r="E126" i="4"/>
  <c r="G126" i="4" s="1"/>
  <c r="E125" i="4"/>
  <c r="G125" i="4" s="1"/>
  <c r="E124" i="4"/>
  <c r="G124" i="4" s="1"/>
  <c r="E123" i="4"/>
  <c r="G123" i="4" s="1"/>
  <c r="E122" i="4"/>
  <c r="G122" i="4" s="1"/>
  <c r="E121" i="4"/>
  <c r="G121" i="4" s="1"/>
  <c r="E120" i="4"/>
  <c r="G120" i="4" s="1"/>
  <c r="E119" i="4"/>
  <c r="G119" i="4" s="1"/>
  <c r="E118" i="4"/>
  <c r="G118" i="4" s="1"/>
  <c r="E117" i="4"/>
  <c r="G117" i="4" s="1"/>
  <c r="E106" i="4"/>
  <c r="G106" i="4" s="1"/>
  <c r="E105" i="4"/>
  <c r="G105" i="4" s="1"/>
  <c r="H105" i="4" s="1"/>
  <c r="E104" i="4"/>
  <c r="G104" i="4" s="1"/>
  <c r="E103" i="4"/>
  <c r="G103" i="4" s="1"/>
  <c r="H103" i="4" s="1"/>
  <c r="E102" i="4"/>
  <c r="G102" i="4" s="1"/>
  <c r="H102" i="4" s="1"/>
  <c r="E101" i="4"/>
  <c r="G101" i="4" s="1"/>
  <c r="E100" i="4"/>
  <c r="G100" i="4" s="1"/>
  <c r="E99" i="4"/>
  <c r="G99" i="4" s="1"/>
  <c r="E98" i="4"/>
  <c r="G98" i="4" s="1"/>
  <c r="H98" i="4" s="1"/>
  <c r="E97" i="4"/>
  <c r="G97" i="4" s="1"/>
  <c r="H97" i="4" s="1"/>
  <c r="E96" i="4"/>
  <c r="G96" i="4" s="1"/>
  <c r="E95" i="4"/>
  <c r="G95" i="4" s="1"/>
  <c r="E94" i="4"/>
  <c r="G94" i="4" s="1"/>
  <c r="E93" i="4"/>
  <c r="G93" i="4" s="1"/>
  <c r="H93" i="4" s="1"/>
  <c r="E92" i="4"/>
  <c r="G92" i="4" s="1"/>
  <c r="E91" i="4"/>
  <c r="G91" i="4" s="1"/>
  <c r="E90" i="4"/>
  <c r="G90" i="4" s="1"/>
  <c r="H90" i="4" s="1"/>
  <c r="E89" i="4"/>
  <c r="G89" i="4" s="1"/>
  <c r="H89" i="4" s="1"/>
  <c r="E88" i="4"/>
  <c r="G88" i="4" s="1"/>
  <c r="E87" i="4"/>
  <c r="G87" i="4" s="1"/>
  <c r="E86" i="4"/>
  <c r="G86" i="4" s="1"/>
  <c r="H86" i="4" s="1"/>
  <c r="E85" i="4"/>
  <c r="G85" i="4" s="1"/>
  <c r="H85" i="4" s="1"/>
  <c r="E84" i="4"/>
  <c r="G84" i="4" s="1"/>
  <c r="E83" i="4"/>
  <c r="G83" i="4" s="1"/>
  <c r="E82" i="4"/>
  <c r="G82" i="4" s="1"/>
  <c r="H82" i="4" s="1"/>
  <c r="E81" i="4"/>
  <c r="G81" i="4" s="1"/>
  <c r="H81" i="4" s="1"/>
  <c r="E80" i="4"/>
  <c r="G80" i="4" s="1"/>
  <c r="E79" i="4"/>
  <c r="G79" i="4" s="1"/>
  <c r="E78" i="4"/>
  <c r="G78" i="4" s="1"/>
  <c r="H78" i="4" s="1"/>
  <c r="E77" i="4"/>
  <c r="G77" i="4" s="1"/>
  <c r="H77" i="4" s="1"/>
  <c r="E76" i="4"/>
  <c r="G76" i="4" s="1"/>
  <c r="E75" i="4"/>
  <c r="G75" i="4" s="1"/>
  <c r="E74" i="4"/>
  <c r="G74" i="4" s="1"/>
  <c r="H74" i="4" s="1"/>
  <c r="E73" i="4"/>
  <c r="G73" i="4" s="1"/>
  <c r="H73" i="4" s="1"/>
  <c r="E72" i="4"/>
  <c r="G72" i="4" s="1"/>
  <c r="E71" i="4"/>
  <c r="G71" i="4" s="1"/>
  <c r="E70" i="4"/>
  <c r="G70" i="4" s="1"/>
  <c r="E69" i="4"/>
  <c r="G69" i="4" s="1"/>
  <c r="H69" i="4" s="1"/>
  <c r="E68" i="4"/>
  <c r="G68" i="4" s="1"/>
  <c r="E67" i="4"/>
  <c r="G67" i="4" s="1"/>
  <c r="E66" i="4"/>
  <c r="G66" i="4" s="1"/>
  <c r="E65" i="4"/>
  <c r="G65" i="4" s="1"/>
  <c r="H65" i="4" s="1"/>
  <c r="E64" i="4"/>
  <c r="G64" i="4" s="1"/>
  <c r="E63" i="4"/>
  <c r="G63" i="4" s="1"/>
  <c r="E62" i="4"/>
  <c r="G62" i="4" s="1"/>
  <c r="H62" i="4" s="1"/>
  <c r="E61" i="4"/>
  <c r="G61" i="4" s="1"/>
  <c r="H61" i="4" s="1"/>
  <c r="E52" i="4"/>
  <c r="G52" i="4" s="1"/>
  <c r="H52" i="4" s="1"/>
  <c r="E51" i="4"/>
  <c r="G51" i="4" s="1"/>
  <c r="H51" i="4" s="1"/>
  <c r="E50" i="4"/>
  <c r="G50" i="4" s="1"/>
  <c r="H50" i="4" s="1"/>
  <c r="E49" i="4"/>
  <c r="G49" i="4" s="1"/>
  <c r="H49" i="4" s="1"/>
  <c r="E48" i="4"/>
  <c r="G48" i="4" s="1"/>
  <c r="H48" i="4" s="1"/>
  <c r="E47" i="4"/>
  <c r="G47" i="4" s="1"/>
  <c r="H47" i="4" s="1"/>
  <c r="E46" i="4"/>
  <c r="G46" i="4" s="1"/>
  <c r="H46" i="4" s="1"/>
  <c r="E45" i="4"/>
  <c r="G45" i="4" s="1"/>
  <c r="H45" i="4" s="1"/>
  <c r="E44" i="4"/>
  <c r="G44" i="4" s="1"/>
  <c r="H44" i="4" s="1"/>
  <c r="E43" i="4"/>
  <c r="G43" i="4" s="1"/>
  <c r="H43" i="4" s="1"/>
  <c r="E42" i="4"/>
  <c r="G42" i="4" s="1"/>
  <c r="H42" i="4" s="1"/>
  <c r="E41" i="4"/>
  <c r="G41" i="4" s="1"/>
  <c r="H41" i="4" s="1"/>
  <c r="E40" i="4"/>
  <c r="G40" i="4" s="1"/>
  <c r="H40" i="4" s="1"/>
  <c r="E39" i="4"/>
  <c r="G39" i="4" s="1"/>
  <c r="H39" i="4" s="1"/>
  <c r="E38" i="4"/>
  <c r="G38" i="4" s="1"/>
  <c r="H38" i="4" s="1"/>
  <c r="E37" i="4"/>
  <c r="G37" i="4" s="1"/>
  <c r="H37" i="4" s="1"/>
  <c r="E36" i="4"/>
  <c r="G36" i="4" s="1"/>
  <c r="H36" i="4" s="1"/>
  <c r="E35" i="4"/>
  <c r="G35" i="4" s="1"/>
  <c r="H35" i="4" s="1"/>
  <c r="E34" i="4"/>
  <c r="G34" i="4" s="1"/>
  <c r="H34" i="4" s="1"/>
  <c r="E33" i="4"/>
  <c r="G33" i="4" s="1"/>
  <c r="H33" i="4" s="1"/>
  <c r="E32" i="4"/>
  <c r="G32" i="4" s="1"/>
  <c r="H32" i="4" s="1"/>
  <c r="E31" i="4"/>
  <c r="G31" i="4" s="1"/>
  <c r="H31" i="4" s="1"/>
  <c r="E30" i="4"/>
  <c r="G30" i="4" s="1"/>
  <c r="H30" i="4" s="1"/>
  <c r="E29" i="4"/>
  <c r="G29" i="4" s="1"/>
  <c r="H29" i="4" s="1"/>
  <c r="E28" i="4"/>
  <c r="G28" i="4" s="1"/>
  <c r="H28" i="4" s="1"/>
  <c r="E27" i="4"/>
  <c r="G27" i="4" s="1"/>
  <c r="H27" i="4" s="1"/>
  <c r="E26" i="4"/>
  <c r="G26" i="4" s="1"/>
  <c r="H26" i="4" s="1"/>
  <c r="E25" i="4"/>
  <c r="G25" i="4" s="1"/>
  <c r="H25" i="4" s="1"/>
  <c r="E24" i="4"/>
  <c r="G24" i="4" s="1"/>
  <c r="H24" i="4" s="1"/>
  <c r="E23" i="4"/>
  <c r="G23" i="4" s="1"/>
  <c r="H23" i="4" s="1"/>
  <c r="E22" i="4"/>
  <c r="G22" i="4" s="1"/>
  <c r="H22" i="4" s="1"/>
  <c r="E21" i="4"/>
  <c r="G21" i="4" s="1"/>
  <c r="H21" i="4" s="1"/>
  <c r="E20" i="4"/>
  <c r="G20" i="4" s="1"/>
  <c r="H20" i="4" s="1"/>
  <c r="E19" i="4"/>
  <c r="G19" i="4" s="1"/>
  <c r="H19" i="4" s="1"/>
  <c r="E18" i="4"/>
  <c r="G18" i="4" s="1"/>
  <c r="H18" i="4" s="1"/>
  <c r="E17" i="4"/>
  <c r="G17" i="4" s="1"/>
  <c r="H17" i="4" s="1"/>
  <c r="E16" i="4"/>
  <c r="G16" i="4" s="1"/>
  <c r="H16" i="4" s="1"/>
  <c r="E15" i="4"/>
  <c r="G15" i="4" s="1"/>
  <c r="H15" i="4" s="1"/>
  <c r="E14" i="4"/>
  <c r="G14" i="4" s="1"/>
  <c r="H14" i="4" s="1"/>
  <c r="E13" i="4"/>
  <c r="G13" i="4" s="1"/>
  <c r="H13" i="4" s="1"/>
  <c r="E12" i="4"/>
  <c r="G12" i="4" s="1"/>
  <c r="H12" i="4" s="1"/>
  <c r="E11" i="4"/>
  <c r="G11" i="4" s="1"/>
  <c r="H11" i="4" s="1"/>
  <c r="E10" i="4"/>
  <c r="G10" i="4" s="1"/>
  <c r="H10" i="4" s="1"/>
  <c r="E9" i="4"/>
  <c r="G9" i="4" s="1"/>
  <c r="H9" i="4" s="1"/>
  <c r="E8" i="4"/>
  <c r="G8" i="4" s="1"/>
  <c r="H8" i="4" s="1"/>
  <c r="E7" i="4"/>
  <c r="G7" i="4" s="1"/>
  <c r="H7" i="4" s="1"/>
  <c r="E6" i="4"/>
  <c r="G6" i="4" s="1"/>
  <c r="H6" i="4" s="1"/>
  <c r="E5" i="4"/>
  <c r="G5" i="4" s="1"/>
  <c r="H5" i="4" s="1"/>
  <c r="E332" i="3"/>
  <c r="G332" i="3" s="1"/>
  <c r="E331" i="3"/>
  <c r="G331" i="3" s="1"/>
  <c r="E330" i="3"/>
  <c r="G330" i="3" s="1"/>
  <c r="E329" i="3"/>
  <c r="G329" i="3" s="1"/>
  <c r="E328" i="3"/>
  <c r="G328" i="3" s="1"/>
  <c r="E327" i="3"/>
  <c r="G327" i="3" s="1"/>
  <c r="E326" i="3"/>
  <c r="G326" i="3" s="1"/>
  <c r="E325" i="3"/>
  <c r="G325" i="3" s="1"/>
  <c r="E324" i="3"/>
  <c r="G324" i="3" s="1"/>
  <c r="E323" i="3"/>
  <c r="G323" i="3" s="1"/>
  <c r="E322" i="3"/>
  <c r="G322" i="3" s="1"/>
  <c r="E321" i="3"/>
  <c r="G321" i="3" s="1"/>
  <c r="E320" i="3"/>
  <c r="G320" i="3" s="1"/>
  <c r="E319" i="3"/>
  <c r="G319" i="3" s="1"/>
  <c r="E318" i="3"/>
  <c r="G318" i="3" s="1"/>
  <c r="E317" i="3"/>
  <c r="G317" i="3" s="1"/>
  <c r="E316" i="3"/>
  <c r="G316" i="3" s="1"/>
  <c r="E315" i="3"/>
  <c r="G315" i="3" s="1"/>
  <c r="E314" i="3"/>
  <c r="G314" i="3" s="1"/>
  <c r="E313" i="3"/>
  <c r="G313" i="3" s="1"/>
  <c r="E312" i="3"/>
  <c r="G312" i="3" s="1"/>
  <c r="H312" i="3" s="1"/>
  <c r="E311" i="3"/>
  <c r="G311" i="3" s="1"/>
  <c r="E310" i="3"/>
  <c r="G310" i="3" s="1"/>
  <c r="E309" i="3"/>
  <c r="G309" i="3" s="1"/>
  <c r="E308" i="3"/>
  <c r="G308" i="3" s="1"/>
  <c r="E307" i="3"/>
  <c r="G307" i="3" s="1"/>
  <c r="E306" i="3"/>
  <c r="G306" i="3" s="1"/>
  <c r="E305" i="3"/>
  <c r="G305" i="3" s="1"/>
  <c r="E304" i="3"/>
  <c r="G304" i="3" s="1"/>
  <c r="E303" i="3"/>
  <c r="G303" i="3" s="1"/>
  <c r="E302" i="3"/>
  <c r="G302" i="3" s="1"/>
  <c r="E301" i="3"/>
  <c r="G301" i="3" s="1"/>
  <c r="E300" i="3"/>
  <c r="G300" i="3" s="1"/>
  <c r="E299" i="3"/>
  <c r="G299" i="3" s="1"/>
  <c r="H299" i="3" s="1"/>
  <c r="E298" i="3"/>
  <c r="E297" i="3"/>
  <c r="E296" i="3"/>
  <c r="G296" i="3" s="1"/>
  <c r="E295" i="3"/>
  <c r="G295" i="3" s="1"/>
  <c r="H295" i="3" s="1"/>
  <c r="E294" i="3"/>
  <c r="G294" i="3" s="1"/>
  <c r="E293" i="3"/>
  <c r="G293" i="3" s="1"/>
  <c r="E292" i="3"/>
  <c r="G292" i="3" s="1"/>
  <c r="E281" i="3"/>
  <c r="G281" i="3" s="1"/>
  <c r="E280" i="3"/>
  <c r="G280" i="3" s="1"/>
  <c r="E279" i="3"/>
  <c r="G279" i="3" s="1"/>
  <c r="E278" i="3"/>
  <c r="G278" i="3" s="1"/>
  <c r="E277" i="3"/>
  <c r="G277" i="3" s="1"/>
  <c r="E276" i="3"/>
  <c r="G276" i="3" s="1"/>
  <c r="E275" i="3"/>
  <c r="G275" i="3" s="1"/>
  <c r="H275" i="3" s="1"/>
  <c r="E274" i="3"/>
  <c r="G274" i="3" s="1"/>
  <c r="E273" i="3"/>
  <c r="G273" i="3" s="1"/>
  <c r="E272" i="3"/>
  <c r="G272" i="3" s="1"/>
  <c r="E271" i="3"/>
  <c r="G271" i="3" s="1"/>
  <c r="H271" i="3" s="1"/>
  <c r="E270" i="3"/>
  <c r="G270" i="3" s="1"/>
  <c r="E269" i="3"/>
  <c r="G269" i="3" s="1"/>
  <c r="E268" i="3"/>
  <c r="G268" i="3" s="1"/>
  <c r="E267" i="3"/>
  <c r="G267" i="3" s="1"/>
  <c r="H267" i="3" s="1"/>
  <c r="E266" i="3"/>
  <c r="G266" i="3" s="1"/>
  <c r="E265" i="3"/>
  <c r="G265" i="3" s="1"/>
  <c r="E264" i="3"/>
  <c r="G264" i="3" s="1"/>
  <c r="E263" i="3"/>
  <c r="G263" i="3" s="1"/>
  <c r="H263" i="3" s="1"/>
  <c r="E262" i="3"/>
  <c r="G262" i="3" s="1"/>
  <c r="H262" i="3" s="1"/>
  <c r="E261" i="3"/>
  <c r="G261" i="3" s="1"/>
  <c r="E260" i="3"/>
  <c r="G260" i="3" s="1"/>
  <c r="E259" i="3"/>
  <c r="G259" i="3" s="1"/>
  <c r="E258" i="3"/>
  <c r="G258" i="3" s="1"/>
  <c r="H258" i="3" s="1"/>
  <c r="E257" i="3"/>
  <c r="G257" i="3" s="1"/>
  <c r="E256" i="3"/>
  <c r="G256" i="3" s="1"/>
  <c r="E255" i="3"/>
  <c r="G255" i="3" s="1"/>
  <c r="H255" i="3" s="1"/>
  <c r="E254" i="3"/>
  <c r="G254" i="3" s="1"/>
  <c r="E253" i="3"/>
  <c r="G253" i="3" s="1"/>
  <c r="E252" i="3"/>
  <c r="G252" i="3" s="1"/>
  <c r="E251" i="3"/>
  <c r="G251" i="3" s="1"/>
  <c r="H251" i="3" s="1"/>
  <c r="E250" i="3"/>
  <c r="G250" i="3" s="1"/>
  <c r="E249" i="3"/>
  <c r="G249" i="3" s="1"/>
  <c r="E248" i="3"/>
  <c r="G248" i="3" s="1"/>
  <c r="E247" i="3"/>
  <c r="G247" i="3" s="1"/>
  <c r="E246" i="3"/>
  <c r="G246" i="3" s="1"/>
  <c r="E245" i="3"/>
  <c r="G245" i="3" s="1"/>
  <c r="E244" i="3"/>
  <c r="G244" i="3" s="1"/>
  <c r="E243" i="3"/>
  <c r="G243" i="3" s="1"/>
  <c r="H243" i="3" s="1"/>
  <c r="E242" i="3"/>
  <c r="G242" i="3" s="1"/>
  <c r="E241" i="3"/>
  <c r="G241" i="3" s="1"/>
  <c r="E240" i="3"/>
  <c r="G240" i="3" s="1"/>
  <c r="E239" i="3"/>
  <c r="G239" i="3" s="1"/>
  <c r="E238" i="3"/>
  <c r="G238" i="3" s="1"/>
  <c r="E237" i="3"/>
  <c r="G237" i="3" s="1"/>
  <c r="E236" i="3"/>
  <c r="G236" i="3" s="1"/>
  <c r="E235" i="3"/>
  <c r="G235" i="3" s="1"/>
  <c r="H235" i="3" s="1"/>
  <c r="E234" i="3"/>
  <c r="G234" i="3" s="1"/>
  <c r="E224" i="3"/>
  <c r="G224" i="3" s="1"/>
  <c r="E223" i="3"/>
  <c r="G223" i="3" s="1"/>
  <c r="E222" i="3"/>
  <c r="G222" i="3" s="1"/>
  <c r="E221" i="3"/>
  <c r="G221" i="3" s="1"/>
  <c r="E220" i="3"/>
  <c r="G220" i="3" s="1"/>
  <c r="E219" i="3"/>
  <c r="G219" i="3" s="1"/>
  <c r="E218" i="3"/>
  <c r="G218" i="3" s="1"/>
  <c r="H218" i="3" s="1"/>
  <c r="E217" i="3"/>
  <c r="G217" i="3" s="1"/>
  <c r="E216" i="3"/>
  <c r="G216" i="3" s="1"/>
  <c r="E215" i="3"/>
  <c r="G215" i="3" s="1"/>
  <c r="E214" i="3"/>
  <c r="G214" i="3" s="1"/>
  <c r="H214" i="3" s="1"/>
  <c r="E213" i="3"/>
  <c r="G213" i="3" s="1"/>
  <c r="E212" i="3"/>
  <c r="G212" i="3" s="1"/>
  <c r="E211" i="3"/>
  <c r="G211" i="3" s="1"/>
  <c r="E210" i="3"/>
  <c r="G210" i="3" s="1"/>
  <c r="H210" i="3" s="1"/>
  <c r="E209" i="3"/>
  <c r="G209" i="3" s="1"/>
  <c r="H209" i="3" s="1"/>
  <c r="E208" i="3"/>
  <c r="G208" i="3" s="1"/>
  <c r="H208" i="3" s="1"/>
  <c r="E207" i="3"/>
  <c r="G207" i="3" s="1"/>
  <c r="E206" i="3"/>
  <c r="G206" i="3" s="1"/>
  <c r="H206" i="3" s="1"/>
  <c r="E205" i="3"/>
  <c r="G205" i="3" s="1"/>
  <c r="E204" i="3"/>
  <c r="G204" i="3" s="1"/>
  <c r="E203" i="3"/>
  <c r="G203" i="3" s="1"/>
  <c r="E202" i="3"/>
  <c r="G202" i="3" s="1"/>
  <c r="H202" i="3" s="1"/>
  <c r="E201" i="3"/>
  <c r="G201" i="3" s="1"/>
  <c r="H201" i="3" s="1"/>
  <c r="E200" i="3"/>
  <c r="G200" i="3" s="1"/>
  <c r="E199" i="3"/>
  <c r="G199" i="3" s="1"/>
  <c r="E198" i="3"/>
  <c r="G198" i="3" s="1"/>
  <c r="H198" i="3" s="1"/>
  <c r="E197" i="3"/>
  <c r="G197" i="3" s="1"/>
  <c r="E196" i="3"/>
  <c r="G196" i="3" s="1"/>
  <c r="E195" i="3"/>
  <c r="G195" i="3" s="1"/>
  <c r="E194" i="3"/>
  <c r="G194" i="3" s="1"/>
  <c r="H194" i="3" s="1"/>
  <c r="E193" i="3"/>
  <c r="G193" i="3" s="1"/>
  <c r="E192" i="3"/>
  <c r="G192" i="3" s="1"/>
  <c r="E191" i="3"/>
  <c r="G191" i="3" s="1"/>
  <c r="E190" i="3"/>
  <c r="G190" i="3" s="1"/>
  <c r="E189" i="3"/>
  <c r="G189" i="3" s="1"/>
  <c r="H189" i="3" s="1"/>
  <c r="E188" i="3"/>
  <c r="G188" i="3" s="1"/>
  <c r="E187" i="3"/>
  <c r="G187" i="3" s="1"/>
  <c r="E186" i="3"/>
  <c r="G186" i="3" s="1"/>
  <c r="E185" i="3"/>
  <c r="G185" i="3" s="1"/>
  <c r="E184" i="3"/>
  <c r="G184" i="3" s="1"/>
  <c r="E183" i="3"/>
  <c r="G183" i="3" s="1"/>
  <c r="E182" i="3"/>
  <c r="G182" i="3" s="1"/>
  <c r="H182" i="3" s="1"/>
  <c r="E181" i="3"/>
  <c r="G181" i="3" s="1"/>
  <c r="E180" i="3"/>
  <c r="G180" i="3" s="1"/>
  <c r="E179" i="3"/>
  <c r="G179" i="3" s="1"/>
  <c r="E178" i="3"/>
  <c r="G178" i="3" s="1"/>
  <c r="E177" i="3"/>
  <c r="G177" i="3" s="1"/>
  <c r="H177" i="3" s="1"/>
  <c r="E166" i="3"/>
  <c r="G166" i="3" s="1"/>
  <c r="E165" i="3"/>
  <c r="G165" i="3" s="1"/>
  <c r="E164" i="3"/>
  <c r="G164" i="3" s="1"/>
  <c r="E163" i="3"/>
  <c r="G163" i="3" s="1"/>
  <c r="E162" i="3"/>
  <c r="G162" i="3" s="1"/>
  <c r="E161" i="3"/>
  <c r="G161" i="3" s="1"/>
  <c r="E160" i="3"/>
  <c r="G160" i="3" s="1"/>
  <c r="E159" i="3"/>
  <c r="G159" i="3" s="1"/>
  <c r="E158" i="3"/>
  <c r="G158" i="3" s="1"/>
  <c r="E157" i="3"/>
  <c r="G157" i="3" s="1"/>
  <c r="E156" i="3"/>
  <c r="G156" i="3" s="1"/>
  <c r="E155" i="3"/>
  <c r="G155" i="3" s="1"/>
  <c r="E154" i="3"/>
  <c r="G154" i="3" s="1"/>
  <c r="E153" i="3"/>
  <c r="G153" i="3" s="1"/>
  <c r="E152" i="3"/>
  <c r="G152" i="3" s="1"/>
  <c r="E151" i="3"/>
  <c r="G151" i="3" s="1"/>
  <c r="E150" i="3"/>
  <c r="G150" i="3" s="1"/>
  <c r="E149" i="3"/>
  <c r="G149" i="3" s="1"/>
  <c r="E148" i="3"/>
  <c r="G148" i="3" s="1"/>
  <c r="E147" i="3"/>
  <c r="G147" i="3" s="1"/>
  <c r="E146" i="3"/>
  <c r="G146" i="3" s="1"/>
  <c r="E145" i="3"/>
  <c r="G145" i="3" s="1"/>
  <c r="E144" i="3"/>
  <c r="G144" i="3" s="1"/>
  <c r="E143" i="3"/>
  <c r="G143" i="3" s="1"/>
  <c r="E142" i="3"/>
  <c r="G142" i="3" s="1"/>
  <c r="E141" i="3"/>
  <c r="G141" i="3" s="1"/>
  <c r="H141" i="3" s="1"/>
  <c r="E140" i="3"/>
  <c r="G140" i="3" s="1"/>
  <c r="E139" i="3"/>
  <c r="G139" i="3" s="1"/>
  <c r="H139" i="3" s="1"/>
  <c r="E138" i="3"/>
  <c r="G138" i="3" s="1"/>
  <c r="E137" i="3"/>
  <c r="G137" i="3" s="1"/>
  <c r="E136" i="3"/>
  <c r="G136" i="3" s="1"/>
  <c r="E135" i="3"/>
  <c r="G135" i="3" s="1"/>
  <c r="E134" i="3"/>
  <c r="G134" i="3" s="1"/>
  <c r="E133" i="3"/>
  <c r="G133" i="3" s="1"/>
  <c r="E132" i="3"/>
  <c r="G132" i="3" s="1"/>
  <c r="E131" i="3"/>
  <c r="G131" i="3" s="1"/>
  <c r="E130" i="3"/>
  <c r="G130" i="3" s="1"/>
  <c r="E129" i="3"/>
  <c r="G129" i="3" s="1"/>
  <c r="E128" i="3"/>
  <c r="G128" i="3" s="1"/>
  <c r="E127" i="3"/>
  <c r="G127" i="3" s="1"/>
  <c r="E126" i="3"/>
  <c r="G126" i="3" s="1"/>
  <c r="E125" i="3"/>
  <c r="G125" i="3" s="1"/>
  <c r="E124" i="3"/>
  <c r="G124" i="3" s="1"/>
  <c r="E123" i="3"/>
  <c r="G123" i="3" s="1"/>
  <c r="E122" i="3"/>
  <c r="G122" i="3" s="1"/>
  <c r="E121" i="3"/>
  <c r="G121" i="3" s="1"/>
  <c r="E120" i="3"/>
  <c r="G120" i="3" s="1"/>
  <c r="E119" i="3"/>
  <c r="G119" i="3" s="1"/>
  <c r="E109" i="3"/>
  <c r="G109" i="3" s="1"/>
  <c r="H109" i="3" s="1"/>
  <c r="E108" i="3"/>
  <c r="G108" i="3" s="1"/>
  <c r="E107" i="3"/>
  <c r="G107" i="3" s="1"/>
  <c r="E106" i="3"/>
  <c r="G106" i="3" s="1"/>
  <c r="E105" i="3"/>
  <c r="G105" i="3" s="1"/>
  <c r="E104" i="3"/>
  <c r="G104" i="3" s="1"/>
  <c r="E103" i="3"/>
  <c r="G103" i="3" s="1"/>
  <c r="E102" i="3"/>
  <c r="G102" i="3" s="1"/>
  <c r="E101" i="3"/>
  <c r="G101" i="3" s="1"/>
  <c r="E100" i="3"/>
  <c r="G100" i="3" s="1"/>
  <c r="E99" i="3"/>
  <c r="G99" i="3" s="1"/>
  <c r="E98" i="3"/>
  <c r="G98" i="3" s="1"/>
  <c r="E97" i="3"/>
  <c r="G97" i="3" s="1"/>
  <c r="H97" i="3" s="1"/>
  <c r="E96" i="3"/>
  <c r="G96" i="3" s="1"/>
  <c r="E95" i="3"/>
  <c r="G95" i="3" s="1"/>
  <c r="E94" i="3"/>
  <c r="G94" i="3" s="1"/>
  <c r="E93" i="3"/>
  <c r="G93" i="3" s="1"/>
  <c r="E92" i="3"/>
  <c r="G92" i="3" s="1"/>
  <c r="E91" i="3"/>
  <c r="G91" i="3" s="1"/>
  <c r="E90" i="3"/>
  <c r="G90" i="3" s="1"/>
  <c r="E89" i="3"/>
  <c r="G89" i="3" s="1"/>
  <c r="E88" i="3"/>
  <c r="G88" i="3" s="1"/>
  <c r="E87" i="3"/>
  <c r="G87" i="3" s="1"/>
  <c r="E86" i="3"/>
  <c r="G86" i="3" s="1"/>
  <c r="E85" i="3"/>
  <c r="G85" i="3" s="1"/>
  <c r="E84" i="3"/>
  <c r="G84" i="3" s="1"/>
  <c r="H84" i="3" s="1"/>
  <c r="E83" i="3"/>
  <c r="G83" i="3" s="1"/>
  <c r="E82" i="3"/>
  <c r="G82" i="3" s="1"/>
  <c r="E81" i="3"/>
  <c r="G81" i="3" s="1"/>
  <c r="E80" i="3"/>
  <c r="G80" i="3" s="1"/>
  <c r="H80" i="3" s="1"/>
  <c r="E79" i="3"/>
  <c r="G79" i="3" s="1"/>
  <c r="E78" i="3"/>
  <c r="G78" i="3" s="1"/>
  <c r="E77" i="3"/>
  <c r="G77" i="3" s="1"/>
  <c r="E76" i="3"/>
  <c r="G76" i="3" s="1"/>
  <c r="H76" i="3" s="1"/>
  <c r="E75" i="3"/>
  <c r="G75" i="3" s="1"/>
  <c r="E74" i="3"/>
  <c r="G74" i="3" s="1"/>
  <c r="E73" i="3"/>
  <c r="G73" i="3" s="1"/>
  <c r="E72" i="3"/>
  <c r="G72" i="3" s="1"/>
  <c r="H72" i="3" s="1"/>
  <c r="E71" i="3"/>
  <c r="G71" i="3" s="1"/>
  <c r="E70" i="3"/>
  <c r="G70" i="3" s="1"/>
  <c r="E69" i="3"/>
  <c r="G69" i="3" s="1"/>
  <c r="E68" i="3"/>
  <c r="G68" i="3" s="1"/>
  <c r="H68" i="3" s="1"/>
  <c r="E67" i="3"/>
  <c r="G67" i="3" s="1"/>
  <c r="E66" i="3"/>
  <c r="G66" i="3" s="1"/>
  <c r="E65" i="3"/>
  <c r="G65" i="3" s="1"/>
  <c r="E64" i="3"/>
  <c r="G64" i="3" s="1"/>
  <c r="H64" i="3" s="1"/>
  <c r="E63" i="3"/>
  <c r="G63" i="3" s="1"/>
  <c r="E53" i="3"/>
  <c r="G53" i="3" s="1"/>
  <c r="E52" i="3"/>
  <c r="G52" i="3" s="1"/>
  <c r="E51" i="3"/>
  <c r="G51" i="3" s="1"/>
  <c r="H51" i="3" s="1"/>
  <c r="E50" i="3"/>
  <c r="G50" i="3" s="1"/>
  <c r="E49" i="3"/>
  <c r="G49" i="3" s="1"/>
  <c r="E48" i="3"/>
  <c r="G48" i="3" s="1"/>
  <c r="E47" i="3"/>
  <c r="G47" i="3" s="1"/>
  <c r="H47" i="3" s="1"/>
  <c r="E46" i="3"/>
  <c r="G46" i="3" s="1"/>
  <c r="E45" i="3"/>
  <c r="G45" i="3" s="1"/>
  <c r="E44" i="3"/>
  <c r="G44" i="3" s="1"/>
  <c r="E43" i="3"/>
  <c r="G43" i="3" s="1"/>
  <c r="H43" i="3" s="1"/>
  <c r="E42" i="3"/>
  <c r="G42" i="3" s="1"/>
  <c r="E41" i="3"/>
  <c r="G41" i="3" s="1"/>
  <c r="E40" i="3"/>
  <c r="G40" i="3" s="1"/>
  <c r="E39" i="3"/>
  <c r="G39" i="3" s="1"/>
  <c r="H39" i="3" s="1"/>
  <c r="E38" i="3"/>
  <c r="G38" i="3" s="1"/>
  <c r="E37" i="3"/>
  <c r="G37" i="3" s="1"/>
  <c r="E36" i="3"/>
  <c r="G36" i="3" s="1"/>
  <c r="E35" i="3"/>
  <c r="G35" i="3" s="1"/>
  <c r="H35" i="3" s="1"/>
  <c r="E34" i="3"/>
  <c r="G34" i="3" s="1"/>
  <c r="E33" i="3"/>
  <c r="G33" i="3" s="1"/>
  <c r="E32" i="3"/>
  <c r="G32" i="3" s="1"/>
  <c r="E31" i="3"/>
  <c r="G31" i="3" s="1"/>
  <c r="H31" i="3" s="1"/>
  <c r="E30" i="3"/>
  <c r="G30" i="3" s="1"/>
  <c r="E29" i="3"/>
  <c r="G29" i="3" s="1"/>
  <c r="E28" i="3"/>
  <c r="G28" i="3" s="1"/>
  <c r="E27" i="3"/>
  <c r="G27" i="3" s="1"/>
  <c r="H27" i="3" s="1"/>
  <c r="E26" i="3"/>
  <c r="G26" i="3" s="1"/>
  <c r="E25" i="3"/>
  <c r="G25" i="3" s="1"/>
  <c r="E24" i="3"/>
  <c r="G24" i="3" s="1"/>
  <c r="E23" i="3"/>
  <c r="G23" i="3" s="1"/>
  <c r="E22" i="3"/>
  <c r="G22" i="3" s="1"/>
  <c r="E21" i="3"/>
  <c r="G21" i="3" s="1"/>
  <c r="E20" i="3"/>
  <c r="G20" i="3" s="1"/>
  <c r="E19" i="3"/>
  <c r="G19" i="3" s="1"/>
  <c r="H19" i="3" s="1"/>
  <c r="E18" i="3"/>
  <c r="G18" i="3" s="1"/>
  <c r="E17" i="3"/>
  <c r="G17" i="3" s="1"/>
  <c r="E16" i="3"/>
  <c r="G16" i="3" s="1"/>
  <c r="E15" i="3"/>
  <c r="G15" i="3" s="1"/>
  <c r="H15" i="3" s="1"/>
  <c r="E14" i="3"/>
  <c r="G14" i="3" s="1"/>
  <c r="E13" i="3"/>
  <c r="G13" i="3" s="1"/>
  <c r="E12" i="3"/>
  <c r="G12" i="3" s="1"/>
  <c r="E11" i="3"/>
  <c r="G11" i="3" s="1"/>
  <c r="H11" i="3" s="1"/>
  <c r="E10" i="3"/>
  <c r="G10" i="3" s="1"/>
  <c r="E9" i="3"/>
  <c r="G9" i="3" s="1"/>
  <c r="E8" i="3"/>
  <c r="G8" i="3" s="1"/>
  <c r="E7" i="3"/>
  <c r="G7" i="3" s="1"/>
  <c r="E6" i="3"/>
  <c r="G6" i="3" s="1"/>
  <c r="E5" i="3"/>
  <c r="E324" i="2"/>
  <c r="G324" i="2" s="1"/>
  <c r="H324" i="2" s="1"/>
  <c r="E323" i="2"/>
  <c r="G323" i="2" s="1"/>
  <c r="H323" i="2" s="1"/>
  <c r="E322" i="2"/>
  <c r="G322" i="2" s="1"/>
  <c r="E321" i="2"/>
  <c r="G321" i="2" s="1"/>
  <c r="E320" i="2"/>
  <c r="G320" i="2" s="1"/>
  <c r="E319" i="2"/>
  <c r="G319" i="2" s="1"/>
  <c r="H319" i="2" s="1"/>
  <c r="E318" i="2"/>
  <c r="G318" i="2" s="1"/>
  <c r="E317" i="2"/>
  <c r="G317" i="2" s="1"/>
  <c r="E316" i="2"/>
  <c r="G316" i="2" s="1"/>
  <c r="E315" i="2"/>
  <c r="G315" i="2" s="1"/>
  <c r="H315" i="2" s="1"/>
  <c r="E314" i="2"/>
  <c r="G314" i="2" s="1"/>
  <c r="E313" i="2"/>
  <c r="G313" i="2" s="1"/>
  <c r="E312" i="2"/>
  <c r="G312" i="2" s="1"/>
  <c r="E311" i="2"/>
  <c r="G311" i="2" s="1"/>
  <c r="H311" i="2" s="1"/>
  <c r="E310" i="2"/>
  <c r="G310" i="2" s="1"/>
  <c r="E309" i="2"/>
  <c r="G309" i="2" s="1"/>
  <c r="H309" i="2" s="1"/>
  <c r="E308" i="2"/>
  <c r="G308" i="2" s="1"/>
  <c r="E307" i="2"/>
  <c r="G307" i="2" s="1"/>
  <c r="E306" i="2"/>
  <c r="G306" i="2" s="1"/>
  <c r="H306" i="2" s="1"/>
  <c r="E305" i="2"/>
  <c r="G305" i="2" s="1"/>
  <c r="H305" i="2" s="1"/>
  <c r="E304" i="2"/>
  <c r="G304" i="2" s="1"/>
  <c r="E303" i="2"/>
  <c r="G303" i="2" s="1"/>
  <c r="E302" i="2"/>
  <c r="G302" i="2" s="1"/>
  <c r="E301" i="2"/>
  <c r="G301" i="2" s="1"/>
  <c r="E300" i="2"/>
  <c r="G300" i="2" s="1"/>
  <c r="E299" i="2"/>
  <c r="G299" i="2" s="1"/>
  <c r="E298" i="2"/>
  <c r="G298" i="2" s="1"/>
  <c r="E297" i="2"/>
  <c r="G297" i="2" s="1"/>
  <c r="H297" i="2" s="1"/>
  <c r="E296" i="2"/>
  <c r="G296" i="2" s="1"/>
  <c r="H296" i="2" s="1"/>
  <c r="E295" i="2"/>
  <c r="G295" i="2" s="1"/>
  <c r="E294" i="2"/>
  <c r="G294" i="2" s="1"/>
  <c r="E293" i="2"/>
  <c r="G293" i="2" s="1"/>
  <c r="E292" i="2"/>
  <c r="G292" i="2" s="1"/>
  <c r="E291" i="2"/>
  <c r="G291" i="2" s="1"/>
  <c r="E290" i="2"/>
  <c r="G290" i="2" s="1"/>
  <c r="E289" i="2"/>
  <c r="G289" i="2" s="1"/>
  <c r="E288" i="2"/>
  <c r="G288" i="2" s="1"/>
  <c r="H288" i="2" s="1"/>
  <c r="E287" i="2"/>
  <c r="G287" i="2" s="1"/>
  <c r="E286" i="2"/>
  <c r="G286" i="2" s="1"/>
  <c r="E285" i="2"/>
  <c r="G285" i="2" s="1"/>
  <c r="E284" i="2"/>
  <c r="G284" i="2" s="1"/>
  <c r="E283" i="2"/>
  <c r="G283" i="2" s="1"/>
  <c r="E282" i="2"/>
  <c r="G282" i="2" s="1"/>
  <c r="E281" i="2"/>
  <c r="G281" i="2" s="1"/>
  <c r="H281" i="2" s="1"/>
  <c r="E280" i="2"/>
  <c r="G280" i="2" s="1"/>
  <c r="E272" i="2"/>
  <c r="G272" i="2" s="1"/>
  <c r="E271" i="2"/>
  <c r="G271" i="2" s="1"/>
  <c r="E270" i="2"/>
  <c r="G270" i="2" s="1"/>
  <c r="E269" i="2"/>
  <c r="G269" i="2" s="1"/>
  <c r="E268" i="2"/>
  <c r="G268" i="2" s="1"/>
  <c r="E267" i="2"/>
  <c r="G267" i="2" s="1"/>
  <c r="E266" i="2"/>
  <c r="G266" i="2" s="1"/>
  <c r="E265" i="2"/>
  <c r="G265" i="2" s="1"/>
  <c r="E264" i="2"/>
  <c r="G264" i="2" s="1"/>
  <c r="H264" i="2" s="1"/>
  <c r="E263" i="2"/>
  <c r="G263" i="2" s="1"/>
  <c r="H263" i="2" s="1"/>
  <c r="E262" i="2"/>
  <c r="G262" i="2" s="1"/>
  <c r="E261" i="2"/>
  <c r="G261" i="2" s="1"/>
  <c r="H261" i="2" s="1"/>
  <c r="E260" i="2"/>
  <c r="G260" i="2" s="1"/>
  <c r="E259" i="2"/>
  <c r="G259" i="2" s="1"/>
  <c r="H259" i="2" s="1"/>
  <c r="E258" i="2"/>
  <c r="G258" i="2" s="1"/>
  <c r="H258" i="2" s="1"/>
  <c r="E257" i="2"/>
  <c r="G257" i="2" s="1"/>
  <c r="E256" i="2"/>
  <c r="G256" i="2" s="1"/>
  <c r="H256" i="2" s="1"/>
  <c r="E255" i="2"/>
  <c r="G255" i="2" s="1"/>
  <c r="H255" i="2" s="1"/>
  <c r="E254" i="2"/>
  <c r="G254" i="2" s="1"/>
  <c r="E253" i="2"/>
  <c r="G253" i="2" s="1"/>
  <c r="E252" i="2"/>
  <c r="G252" i="2" s="1"/>
  <c r="E251" i="2"/>
  <c r="G251" i="2" s="1"/>
  <c r="H251" i="2" s="1"/>
  <c r="E250" i="2"/>
  <c r="G250" i="2" s="1"/>
  <c r="E249" i="2"/>
  <c r="G249" i="2" s="1"/>
  <c r="E248" i="2"/>
  <c r="G248" i="2" s="1"/>
  <c r="H248" i="2" s="1"/>
  <c r="E247" i="2"/>
  <c r="G247" i="2" s="1"/>
  <c r="E246" i="2"/>
  <c r="G246" i="2" s="1"/>
  <c r="E245" i="2"/>
  <c r="G245" i="2" s="1"/>
  <c r="E244" i="2"/>
  <c r="G244" i="2" s="1"/>
  <c r="E243" i="2"/>
  <c r="G243" i="2" s="1"/>
  <c r="H243" i="2" s="1"/>
  <c r="E242" i="2"/>
  <c r="G242" i="2" s="1"/>
  <c r="E241" i="2"/>
  <c r="G241" i="2" s="1"/>
  <c r="H241" i="2" s="1"/>
  <c r="E240" i="2"/>
  <c r="G240" i="2" s="1"/>
  <c r="E239" i="2"/>
  <c r="G239" i="2" s="1"/>
  <c r="E238" i="2"/>
  <c r="G238" i="2" s="1"/>
  <c r="E237" i="2"/>
  <c r="G237" i="2" s="1"/>
  <c r="H237" i="2" s="1"/>
  <c r="E236" i="2"/>
  <c r="G236" i="2" s="1"/>
  <c r="H236" i="2" s="1"/>
  <c r="E235" i="2"/>
  <c r="G235" i="2" s="1"/>
  <c r="E234" i="2"/>
  <c r="G234" i="2" s="1"/>
  <c r="E233" i="2"/>
  <c r="G233" i="2" s="1"/>
  <c r="H233" i="2" s="1"/>
  <c r="E232" i="2"/>
  <c r="G232" i="2" s="1"/>
  <c r="H232" i="2" s="1"/>
  <c r="E231" i="2"/>
  <c r="G231" i="2" s="1"/>
  <c r="E230" i="2"/>
  <c r="G230" i="2" s="1"/>
  <c r="E229" i="2"/>
  <c r="G229" i="2" s="1"/>
  <c r="H229" i="2" s="1"/>
  <c r="E228" i="2"/>
  <c r="G228" i="2" s="1"/>
  <c r="H228" i="2" s="1"/>
  <c r="E227" i="2"/>
  <c r="G227" i="2" s="1"/>
  <c r="E226" i="2"/>
  <c r="G226" i="2" s="1"/>
  <c r="E225" i="2"/>
  <c r="G225" i="2" s="1"/>
  <c r="H225" i="2" s="1"/>
  <c r="E217" i="2"/>
  <c r="G217" i="2" s="1"/>
  <c r="H217" i="2" s="1"/>
  <c r="E216" i="2"/>
  <c r="G216" i="2" s="1"/>
  <c r="E215" i="2"/>
  <c r="G215" i="2" s="1"/>
  <c r="E214" i="2"/>
  <c r="G214" i="2" s="1"/>
  <c r="H214" i="2" s="1"/>
  <c r="E213" i="2"/>
  <c r="G213" i="2" s="1"/>
  <c r="H213" i="2" s="1"/>
  <c r="E212" i="2"/>
  <c r="G212" i="2" s="1"/>
  <c r="E211" i="2"/>
  <c r="G211" i="2" s="1"/>
  <c r="E210" i="2"/>
  <c r="G210" i="2" s="1"/>
  <c r="H210" i="2" s="1"/>
  <c r="E209" i="2"/>
  <c r="G209" i="2" s="1"/>
  <c r="H209" i="2" s="1"/>
  <c r="E208" i="2"/>
  <c r="G208" i="2" s="1"/>
  <c r="E207" i="2"/>
  <c r="G207" i="2" s="1"/>
  <c r="E206" i="2"/>
  <c r="G206" i="2" s="1"/>
  <c r="H206" i="2" s="1"/>
  <c r="E205" i="2"/>
  <c r="G205" i="2" s="1"/>
  <c r="H205" i="2" s="1"/>
  <c r="E204" i="2"/>
  <c r="G204" i="2" s="1"/>
  <c r="E203" i="2"/>
  <c r="G203" i="2" s="1"/>
  <c r="E202" i="2"/>
  <c r="G202" i="2" s="1"/>
  <c r="E201" i="2"/>
  <c r="G201" i="2" s="1"/>
  <c r="E200" i="2"/>
  <c r="G200" i="2" s="1"/>
  <c r="H200" i="2" s="1"/>
  <c r="E199" i="2"/>
  <c r="G199" i="2" s="1"/>
  <c r="H199" i="2" s="1"/>
  <c r="E198" i="2"/>
  <c r="G198" i="2" s="1"/>
  <c r="E197" i="2"/>
  <c r="G197" i="2" s="1"/>
  <c r="H197" i="2" s="1"/>
  <c r="E196" i="2"/>
  <c r="G196" i="2" s="1"/>
  <c r="E195" i="2"/>
  <c r="G195" i="2" s="1"/>
  <c r="E194" i="2"/>
  <c r="G194" i="2" s="1"/>
  <c r="E193" i="2"/>
  <c r="G193" i="2" s="1"/>
  <c r="E192" i="2"/>
  <c r="G192" i="2" s="1"/>
  <c r="E191" i="2"/>
  <c r="G191" i="2" s="1"/>
  <c r="E190" i="2"/>
  <c r="G190" i="2" s="1"/>
  <c r="E189" i="2"/>
  <c r="G189" i="2" s="1"/>
  <c r="H189" i="2" s="1"/>
  <c r="E188" i="2"/>
  <c r="G188" i="2" s="1"/>
  <c r="E187" i="2"/>
  <c r="G187" i="2" s="1"/>
  <c r="E186" i="2"/>
  <c r="G186" i="2" s="1"/>
  <c r="E185" i="2"/>
  <c r="G185" i="2" s="1"/>
  <c r="E184" i="2"/>
  <c r="G184" i="2" s="1"/>
  <c r="E183" i="2"/>
  <c r="G183" i="2" s="1"/>
  <c r="E182" i="2"/>
  <c r="G182" i="2" s="1"/>
  <c r="E181" i="2"/>
  <c r="G181" i="2" s="1"/>
  <c r="E180" i="2"/>
  <c r="G180" i="2" s="1"/>
  <c r="E179" i="2"/>
  <c r="G179" i="2" s="1"/>
  <c r="E178" i="2"/>
  <c r="G178" i="2" s="1"/>
  <c r="E177" i="2"/>
  <c r="G177" i="2" s="1"/>
  <c r="H177" i="2" s="1"/>
  <c r="E176" i="2"/>
  <c r="G176" i="2" s="1"/>
  <c r="E175" i="2"/>
  <c r="G175" i="2" s="1"/>
  <c r="E174" i="2"/>
  <c r="G174" i="2" s="1"/>
  <c r="E173" i="2"/>
  <c r="G173" i="2" s="1"/>
  <c r="E172" i="2"/>
  <c r="G172" i="2" s="1"/>
  <c r="H172" i="2" s="1"/>
  <c r="E171" i="2"/>
  <c r="G171" i="2" s="1"/>
  <c r="E170" i="2"/>
  <c r="G170" i="2" s="1"/>
  <c r="H170" i="2" s="1"/>
  <c r="E161" i="2"/>
  <c r="G161" i="2" s="1"/>
  <c r="H161" i="2" s="1"/>
  <c r="E160" i="2"/>
  <c r="G160" i="2" s="1"/>
  <c r="E159" i="2"/>
  <c r="G159" i="2" s="1"/>
  <c r="E158" i="2"/>
  <c r="G158" i="2" s="1"/>
  <c r="H158" i="2" s="1"/>
  <c r="E157" i="2"/>
  <c r="G157" i="2" s="1"/>
  <c r="H157" i="2" s="1"/>
  <c r="E156" i="2"/>
  <c r="G156" i="2" s="1"/>
  <c r="E155" i="2"/>
  <c r="G155" i="2" s="1"/>
  <c r="E154" i="2"/>
  <c r="G154" i="2" s="1"/>
  <c r="H154" i="2" s="1"/>
  <c r="E153" i="2"/>
  <c r="G153" i="2" s="1"/>
  <c r="E152" i="2"/>
  <c r="G152" i="2" s="1"/>
  <c r="E151" i="2"/>
  <c r="G151" i="2" s="1"/>
  <c r="E150" i="2"/>
  <c r="G150" i="2" s="1"/>
  <c r="H150" i="2" s="1"/>
  <c r="E149" i="2"/>
  <c r="G149" i="2" s="1"/>
  <c r="H149" i="2" s="1"/>
  <c r="E148" i="2"/>
  <c r="G148" i="2" s="1"/>
  <c r="H148" i="2" s="1"/>
  <c r="E147" i="2"/>
  <c r="G147" i="2" s="1"/>
  <c r="E146" i="2"/>
  <c r="G146" i="2" s="1"/>
  <c r="H146" i="2" s="1"/>
  <c r="E145" i="2"/>
  <c r="G145" i="2" s="1"/>
  <c r="H145" i="2" s="1"/>
  <c r="E144" i="2"/>
  <c r="G144" i="2" s="1"/>
  <c r="E143" i="2"/>
  <c r="G143" i="2" s="1"/>
  <c r="E142" i="2"/>
  <c r="G142" i="2" s="1"/>
  <c r="E141" i="2"/>
  <c r="G141" i="2" s="1"/>
  <c r="E140" i="2"/>
  <c r="G140" i="2" s="1"/>
  <c r="H140" i="2" s="1"/>
  <c r="E139" i="2"/>
  <c r="G139" i="2" s="1"/>
  <c r="E138" i="2"/>
  <c r="G138" i="2" s="1"/>
  <c r="E137" i="2"/>
  <c r="G137" i="2" s="1"/>
  <c r="E136" i="2"/>
  <c r="G136" i="2" s="1"/>
  <c r="H136" i="2" s="1"/>
  <c r="E135" i="2"/>
  <c r="G135" i="2" s="1"/>
  <c r="E134" i="2"/>
  <c r="G134" i="2" s="1"/>
  <c r="E133" i="2"/>
  <c r="G133" i="2" s="1"/>
  <c r="H133" i="2" s="1"/>
  <c r="E132" i="2"/>
  <c r="G132" i="2" s="1"/>
  <c r="H132" i="2" s="1"/>
  <c r="E131" i="2"/>
  <c r="G131" i="2" s="1"/>
  <c r="E130" i="2"/>
  <c r="G130" i="2" s="1"/>
  <c r="H130" i="2" s="1"/>
  <c r="E129" i="2"/>
  <c r="G129" i="2" s="1"/>
  <c r="H129" i="2" s="1"/>
  <c r="E128" i="2"/>
  <c r="G128" i="2" s="1"/>
  <c r="H128" i="2" s="1"/>
  <c r="E127" i="2"/>
  <c r="G127" i="2" s="1"/>
  <c r="E126" i="2"/>
  <c r="G126" i="2" s="1"/>
  <c r="E125" i="2"/>
  <c r="G125" i="2" s="1"/>
  <c r="E124" i="2"/>
  <c r="G124" i="2" s="1"/>
  <c r="E123" i="2"/>
  <c r="G123" i="2" s="1"/>
  <c r="E122" i="2"/>
  <c r="G122" i="2" s="1"/>
  <c r="E121" i="2"/>
  <c r="G121" i="2" s="1"/>
  <c r="E120" i="2"/>
  <c r="G120" i="2" s="1"/>
  <c r="E119" i="2"/>
  <c r="G119" i="2" s="1"/>
  <c r="E118" i="2"/>
  <c r="G118" i="2" s="1"/>
  <c r="E117" i="2"/>
  <c r="G117" i="2" s="1"/>
  <c r="E116" i="2"/>
  <c r="G116" i="2" s="1"/>
  <c r="E115" i="2"/>
  <c r="G115" i="2" s="1"/>
  <c r="E106" i="2"/>
  <c r="G106" i="2" s="1"/>
  <c r="E105" i="2"/>
  <c r="G105" i="2" s="1"/>
  <c r="E104" i="2"/>
  <c r="G104" i="2" s="1"/>
  <c r="E103" i="2"/>
  <c r="G103" i="2" s="1"/>
  <c r="E102" i="2"/>
  <c r="G102" i="2" s="1"/>
  <c r="E101" i="2"/>
  <c r="G101" i="2" s="1"/>
  <c r="E100" i="2"/>
  <c r="G100" i="2" s="1"/>
  <c r="H100" i="2" s="1"/>
  <c r="E99" i="2"/>
  <c r="G99" i="2" s="1"/>
  <c r="E98" i="2"/>
  <c r="G98" i="2" s="1"/>
  <c r="E97" i="2"/>
  <c r="G97" i="2" s="1"/>
  <c r="E96" i="2"/>
  <c r="G96" i="2" s="1"/>
  <c r="E95" i="2"/>
  <c r="G95" i="2" s="1"/>
  <c r="H95" i="2" s="1"/>
  <c r="E94" i="2"/>
  <c r="G94" i="2" s="1"/>
  <c r="E93" i="2"/>
  <c r="G93" i="2" s="1"/>
  <c r="E92" i="2"/>
  <c r="G92" i="2" s="1"/>
  <c r="E91" i="2"/>
  <c r="G91" i="2" s="1"/>
  <c r="E90" i="2"/>
  <c r="G90" i="2" s="1"/>
  <c r="H90" i="2" s="1"/>
  <c r="E89" i="2"/>
  <c r="G89" i="2" s="1"/>
  <c r="E88" i="2"/>
  <c r="G88" i="2" s="1"/>
  <c r="E87" i="2"/>
  <c r="G87" i="2" s="1"/>
  <c r="H87" i="2" s="1"/>
  <c r="E86" i="2"/>
  <c r="G86" i="2" s="1"/>
  <c r="E85" i="2"/>
  <c r="G85" i="2" s="1"/>
  <c r="E84" i="2"/>
  <c r="G84" i="2" s="1"/>
  <c r="E83" i="2"/>
  <c r="G83" i="2" s="1"/>
  <c r="H83" i="2" s="1"/>
  <c r="E82" i="2"/>
  <c r="G82" i="2" s="1"/>
  <c r="E81" i="2"/>
  <c r="G81" i="2" s="1"/>
  <c r="E80" i="2"/>
  <c r="G80" i="2" s="1"/>
  <c r="E79" i="2"/>
  <c r="G79" i="2" s="1"/>
  <c r="H79" i="2" s="1"/>
  <c r="E78" i="2"/>
  <c r="G78" i="2" s="1"/>
  <c r="E77" i="2"/>
  <c r="G77" i="2" s="1"/>
  <c r="E76" i="2"/>
  <c r="G76" i="2" s="1"/>
  <c r="E75" i="2"/>
  <c r="G75" i="2" s="1"/>
  <c r="E74" i="2"/>
  <c r="G74" i="2" s="1"/>
  <c r="E73" i="2"/>
  <c r="G73" i="2" s="1"/>
  <c r="E72" i="2"/>
  <c r="G72" i="2" s="1"/>
  <c r="E71" i="2"/>
  <c r="G71" i="2" s="1"/>
  <c r="E70" i="2"/>
  <c r="G70" i="2" s="1"/>
  <c r="E69" i="2"/>
  <c r="G69" i="2" s="1"/>
  <c r="H69" i="2" s="1"/>
  <c r="E68" i="2"/>
  <c r="G68" i="2" s="1"/>
  <c r="E67" i="2"/>
  <c r="G67" i="2" s="1"/>
  <c r="H67" i="2" s="1"/>
  <c r="E66" i="2"/>
  <c r="G66" i="2" s="1"/>
  <c r="E65" i="2"/>
  <c r="G65" i="2" s="1"/>
  <c r="E64" i="2"/>
  <c r="G64" i="2" s="1"/>
  <c r="E63" i="2"/>
  <c r="G63" i="2" s="1"/>
  <c r="E62" i="2"/>
  <c r="G62" i="2" s="1"/>
  <c r="E61" i="2"/>
  <c r="G61" i="2" s="1"/>
  <c r="H61" i="2" s="1"/>
  <c r="E60" i="2"/>
  <c r="G60" i="2" s="1"/>
  <c r="E50" i="2"/>
  <c r="G50" i="2" s="1"/>
  <c r="E49" i="2"/>
  <c r="G49" i="2" s="1"/>
  <c r="E48" i="2"/>
  <c r="G48" i="2" s="1"/>
  <c r="H48" i="2" s="1"/>
  <c r="E47" i="2"/>
  <c r="G47" i="2" s="1"/>
  <c r="E46" i="2"/>
  <c r="G46" i="2" s="1"/>
  <c r="E45" i="2"/>
  <c r="G45" i="2" s="1"/>
  <c r="E44" i="2"/>
  <c r="G44" i="2" s="1"/>
  <c r="E43" i="2"/>
  <c r="G43" i="2" s="1"/>
  <c r="E42" i="2"/>
  <c r="G42" i="2" s="1"/>
  <c r="E41" i="2"/>
  <c r="G41" i="2" s="1"/>
  <c r="E40" i="2"/>
  <c r="G40" i="2" s="1"/>
  <c r="E39" i="2"/>
  <c r="G39" i="2" s="1"/>
  <c r="E38" i="2"/>
  <c r="G38" i="2" s="1"/>
  <c r="E37" i="2"/>
  <c r="G37" i="2" s="1"/>
  <c r="E36" i="2"/>
  <c r="G36" i="2" s="1"/>
  <c r="H36" i="2" s="1"/>
  <c r="E35" i="2"/>
  <c r="G35" i="2" s="1"/>
  <c r="E34" i="2"/>
  <c r="G34" i="2" s="1"/>
  <c r="E33" i="2"/>
  <c r="G33" i="2" s="1"/>
  <c r="E32" i="2"/>
  <c r="G32" i="2" s="1"/>
  <c r="H32" i="2" s="1"/>
  <c r="E31" i="2"/>
  <c r="G31" i="2" s="1"/>
  <c r="E30" i="2"/>
  <c r="G30" i="2" s="1"/>
  <c r="E29" i="2"/>
  <c r="G29" i="2" s="1"/>
  <c r="E28" i="2"/>
  <c r="G28" i="2" s="1"/>
  <c r="E27" i="2"/>
  <c r="G27" i="2" s="1"/>
  <c r="E26" i="2"/>
  <c r="G26" i="2" s="1"/>
  <c r="E25" i="2"/>
  <c r="G25" i="2" s="1"/>
  <c r="E24" i="2"/>
  <c r="G24" i="2" s="1"/>
  <c r="E23" i="2"/>
  <c r="G23" i="2" s="1"/>
  <c r="E22" i="2"/>
  <c r="G22" i="2" s="1"/>
  <c r="E21" i="2"/>
  <c r="G21" i="2" s="1"/>
  <c r="E20" i="2"/>
  <c r="G20" i="2" s="1"/>
  <c r="H20" i="2" s="1"/>
  <c r="E19" i="2"/>
  <c r="G19" i="2" s="1"/>
  <c r="E18" i="2"/>
  <c r="G18" i="2" s="1"/>
  <c r="E17" i="2"/>
  <c r="G17" i="2" s="1"/>
  <c r="E16" i="2"/>
  <c r="G16" i="2" s="1"/>
  <c r="H16" i="2" s="1"/>
  <c r="E15" i="2"/>
  <c r="G15" i="2" s="1"/>
  <c r="E14" i="2"/>
  <c r="G14" i="2" s="1"/>
  <c r="E13" i="2"/>
  <c r="G13" i="2" s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E338" i="2" l="1"/>
  <c r="E342" i="4"/>
  <c r="E353" i="3"/>
  <c r="G5" i="2"/>
  <c r="G5" i="3"/>
  <c r="G298" i="3"/>
  <c r="G297" i="3"/>
  <c r="H325" i="4"/>
  <c r="H209" i="4"/>
  <c r="H277" i="4"/>
  <c r="H294" i="4"/>
  <c r="H235" i="4"/>
  <c r="H99" i="4"/>
  <c r="H153" i="4"/>
  <c r="H135" i="4"/>
  <c r="H194" i="4"/>
  <c r="H106" i="4"/>
  <c r="H128" i="4"/>
  <c r="H217" i="4"/>
  <c r="H142" i="4"/>
  <c r="H249" i="4"/>
  <c r="H127" i="4"/>
  <c r="H146" i="4"/>
  <c r="H251" i="4"/>
  <c r="H120" i="4"/>
  <c r="H243" i="4"/>
  <c r="H244" i="4"/>
  <c r="H118" i="4"/>
  <c r="H149" i="4"/>
  <c r="H215" i="4"/>
  <c r="H138" i="4"/>
  <c r="H150" i="4"/>
  <c r="H242" i="4"/>
  <c r="H259" i="4"/>
  <c r="H320" i="4"/>
  <c r="H308" i="4"/>
  <c r="H141" i="4"/>
  <c r="H292" i="4"/>
  <c r="H276" i="4"/>
  <c r="H124" i="4"/>
  <c r="H240" i="4"/>
  <c r="H324" i="4"/>
  <c r="H201" i="4"/>
  <c r="H213" i="4"/>
  <c r="H123" i="4"/>
  <c r="H143" i="4"/>
  <c r="H162" i="4"/>
  <c r="H178" i="4"/>
  <c r="H232" i="4"/>
  <c r="H255" i="4"/>
  <c r="H312" i="4"/>
  <c r="H100" i="4"/>
  <c r="H263" i="4"/>
  <c r="H75" i="4"/>
  <c r="H76" i="4"/>
  <c r="H101" i="4"/>
  <c r="H177" i="4"/>
  <c r="H87" i="4"/>
  <c r="H88" i="4"/>
  <c r="H119" i="4"/>
  <c r="H122" i="4"/>
  <c r="H144" i="4"/>
  <c r="H64" i="4"/>
  <c r="H66" i="4"/>
  <c r="H80" i="4"/>
  <c r="H91" i="4"/>
  <c r="H92" i="4"/>
  <c r="H94" i="4"/>
  <c r="H134" i="4"/>
  <c r="H84" i="4"/>
  <c r="H96" i="4"/>
  <c r="H104" i="4"/>
  <c r="H71" i="4"/>
  <c r="H68" i="4"/>
  <c r="H70" i="4"/>
  <c r="H95" i="4"/>
  <c r="H126" i="4"/>
  <c r="H136" i="4"/>
  <c r="H72" i="4"/>
  <c r="H121" i="4"/>
  <c r="H63" i="4"/>
  <c r="H67" i="4"/>
  <c r="H79" i="4"/>
  <c r="H83" i="4"/>
  <c r="H117" i="4"/>
  <c r="H133" i="4"/>
  <c r="H157" i="4"/>
  <c r="H159" i="4"/>
  <c r="H181" i="4"/>
  <c r="H204" i="4"/>
  <c r="H129" i="4"/>
  <c r="H147" i="4"/>
  <c r="H155" i="4"/>
  <c r="H185" i="4"/>
  <c r="H125" i="4"/>
  <c r="H137" i="4"/>
  <c r="H130" i="4"/>
  <c r="H176" i="4"/>
  <c r="H148" i="4"/>
  <c r="H152" i="4"/>
  <c r="H192" i="4"/>
  <c r="H216" i="4"/>
  <c r="H161" i="4"/>
  <c r="H190" i="4"/>
  <c r="H140" i="4"/>
  <c r="H174" i="4"/>
  <c r="H183" i="4"/>
  <c r="H158" i="4"/>
  <c r="H160" i="4"/>
  <c r="H180" i="4"/>
  <c r="H202" i="4"/>
  <c r="H156" i="4"/>
  <c r="H164" i="4"/>
  <c r="H175" i="4"/>
  <c r="H200" i="4"/>
  <c r="H248" i="4"/>
  <c r="H191" i="4"/>
  <c r="H238" i="4"/>
  <c r="H197" i="4"/>
  <c r="H214" i="4"/>
  <c r="H198" i="4"/>
  <c r="H250" i="4"/>
  <c r="H195" i="4"/>
  <c r="H207" i="4"/>
  <c r="H212" i="4"/>
  <c r="H221" i="4"/>
  <c r="H230" i="4"/>
  <c r="H245" i="4"/>
  <c r="H189" i="4"/>
  <c r="H193" i="4"/>
  <c r="H199" i="4"/>
  <c r="H211" i="4"/>
  <c r="H237" i="4"/>
  <c r="H246" i="4"/>
  <c r="H210" i="4"/>
  <c r="H233" i="4"/>
  <c r="H239" i="4"/>
  <c r="H254" i="4"/>
  <c r="H187" i="4"/>
  <c r="H188" i="4"/>
  <c r="H203" i="4"/>
  <c r="H206" i="4"/>
  <c r="H218" i="4"/>
  <c r="H229" i="4"/>
  <c r="H234" i="4"/>
  <c r="H261" i="4"/>
  <c r="H252" i="4"/>
  <c r="H256" i="4"/>
  <c r="H258" i="4"/>
  <c r="H285" i="4"/>
  <c r="H287" i="4"/>
  <c r="H220" i="4"/>
  <c r="H267" i="4"/>
  <c r="H307" i="4"/>
  <c r="H219" i="4"/>
  <c r="H262" i="4"/>
  <c r="H253" i="4"/>
  <c r="H260" i="4"/>
  <c r="H264" i="4"/>
  <c r="H266" i="4"/>
  <c r="H311" i="4"/>
  <c r="H275" i="4"/>
  <c r="H269" i="4"/>
  <c r="H270" i="4"/>
  <c r="H304" i="4"/>
  <c r="H298" i="4"/>
  <c r="H300" i="4"/>
  <c r="H302" i="4"/>
  <c r="H272" i="4"/>
  <c r="H274" i="4"/>
  <c r="H286" i="4"/>
  <c r="H291" i="4"/>
  <c r="H297" i="4"/>
  <c r="H305" i="4"/>
  <c r="H314" i="4"/>
  <c r="H268" i="4"/>
  <c r="H293" i="4"/>
  <c r="H306" i="4"/>
  <c r="H309" i="4"/>
  <c r="H310" i="4"/>
  <c r="H319" i="4"/>
  <c r="H323" i="4"/>
  <c r="H273" i="4"/>
  <c r="H288" i="4"/>
  <c r="H301" i="4"/>
  <c r="H296" i="4"/>
  <c r="H315" i="4"/>
  <c r="H317" i="4"/>
  <c r="H313" i="4"/>
  <c r="H321" i="4"/>
  <c r="H318" i="4"/>
  <c r="H322" i="4"/>
  <c r="H332" i="3"/>
  <c r="H246" i="3"/>
  <c r="H186" i="3"/>
  <c r="H87" i="3"/>
  <c r="H125" i="3"/>
  <c r="H133" i="3"/>
  <c r="H123" i="3"/>
  <c r="H160" i="3"/>
  <c r="H185" i="3"/>
  <c r="H308" i="3"/>
  <c r="H163" i="3"/>
  <c r="H238" i="3"/>
  <c r="H257" i="3"/>
  <c r="H119" i="3"/>
  <c r="H188" i="3"/>
  <c r="H183" i="3"/>
  <c r="H272" i="3"/>
  <c r="H276" i="3"/>
  <c r="H161" i="3"/>
  <c r="H100" i="3"/>
  <c r="H179" i="3"/>
  <c r="H20" i="3"/>
  <c r="H52" i="3"/>
  <c r="H108" i="3"/>
  <c r="H8" i="3"/>
  <c r="H81" i="3"/>
  <c r="H77" i="3"/>
  <c r="H281" i="3"/>
  <c r="H65" i="3"/>
  <c r="H48" i="3"/>
  <c r="H98" i="3"/>
  <c r="H107" i="3"/>
  <c r="H44" i="3"/>
  <c r="H69" i="3"/>
  <c r="H95" i="3"/>
  <c r="H24" i="3"/>
  <c r="H85" i="3"/>
  <c r="H96" i="3"/>
  <c r="H127" i="3"/>
  <c r="H128" i="3"/>
  <c r="H250" i="3"/>
  <c r="H280" i="3"/>
  <c r="H16" i="3"/>
  <c r="H88" i="3"/>
  <c r="H242" i="3"/>
  <c r="H153" i="3"/>
  <c r="H135" i="3"/>
  <c r="H145" i="3"/>
  <c r="H196" i="3"/>
  <c r="H304" i="3"/>
  <c r="H120" i="3"/>
  <c r="H147" i="3"/>
  <c r="H149" i="3"/>
  <c r="H187" i="3"/>
  <c r="H221" i="3"/>
  <c r="H249" i="3"/>
  <c r="H307" i="3"/>
  <c r="H293" i="3"/>
  <c r="H204" i="3"/>
  <c r="H254" i="3"/>
  <c r="H73" i="3"/>
  <c r="H155" i="3"/>
  <c r="H157" i="3"/>
  <c r="H165" i="3"/>
  <c r="H213" i="3"/>
  <c r="H197" i="3"/>
  <c r="H302" i="3"/>
  <c r="H7" i="3"/>
  <c r="H12" i="3"/>
  <c r="H17" i="3"/>
  <c r="H42" i="3"/>
  <c r="H10" i="3"/>
  <c r="H38" i="3"/>
  <c r="H40" i="3"/>
  <c r="H25" i="3"/>
  <c r="H26" i="3"/>
  <c r="H33" i="3"/>
  <c r="H14" i="3"/>
  <c r="H34" i="3"/>
  <c r="H23" i="3"/>
  <c r="H32" i="3"/>
  <c r="H13" i="3"/>
  <c r="H18" i="3"/>
  <c r="H9" i="3"/>
  <c r="H36" i="3"/>
  <c r="H41" i="3"/>
  <c r="H6" i="3"/>
  <c r="H21" i="3"/>
  <c r="H22" i="3"/>
  <c r="H28" i="3"/>
  <c r="H29" i="3"/>
  <c r="H30" i="3"/>
  <c r="H121" i="3"/>
  <c r="H158" i="3"/>
  <c r="H49" i="3"/>
  <c r="H67" i="3"/>
  <c r="H90" i="3"/>
  <c r="H94" i="3"/>
  <c r="H101" i="3"/>
  <c r="H102" i="3"/>
  <c r="H122" i="3"/>
  <c r="H75" i="3"/>
  <c r="H86" i="3"/>
  <c r="H91" i="3"/>
  <c r="H142" i="3"/>
  <c r="H71" i="3"/>
  <c r="H37" i="3"/>
  <c r="H99" i="3"/>
  <c r="H103" i="3"/>
  <c r="H126" i="3"/>
  <c r="H92" i="3"/>
  <c r="H134" i="3"/>
  <c r="H124" i="3"/>
  <c r="H45" i="3"/>
  <c r="H46" i="3"/>
  <c r="H50" i="3"/>
  <c r="H79" i="3"/>
  <c r="H83" i="3"/>
  <c r="H63" i="3"/>
  <c r="H89" i="3"/>
  <c r="H93" i="3"/>
  <c r="H53" i="3"/>
  <c r="H66" i="3"/>
  <c r="H70" i="3"/>
  <c r="H74" i="3"/>
  <c r="H78" i="3"/>
  <c r="H82" i="3"/>
  <c r="H106" i="3"/>
  <c r="H104" i="3"/>
  <c r="H136" i="3"/>
  <c r="H166" i="3"/>
  <c r="H156" i="3"/>
  <c r="H105" i="3"/>
  <c r="H150" i="3"/>
  <c r="H205" i="3"/>
  <c r="H132" i="3"/>
  <c r="H138" i="3"/>
  <c r="H144" i="3"/>
  <c r="H152" i="3"/>
  <c r="H154" i="3"/>
  <c r="H191" i="3"/>
  <c r="H143" i="3"/>
  <c r="H151" i="3"/>
  <c r="H164" i="3"/>
  <c r="H178" i="3"/>
  <c r="H180" i="3"/>
  <c r="H203" i="3"/>
  <c r="H131" i="3"/>
  <c r="H184" i="3"/>
  <c r="H140" i="3"/>
  <c r="H148" i="3"/>
  <c r="H129" i="3"/>
  <c r="H137" i="3"/>
  <c r="H146" i="3"/>
  <c r="H159" i="3"/>
  <c r="H181" i="3"/>
  <c r="H222" i="3"/>
  <c r="H130" i="3"/>
  <c r="H162" i="3"/>
  <c r="H192" i="3"/>
  <c r="H234" i="3"/>
  <c r="H193" i="3"/>
  <c r="H199" i="3"/>
  <c r="H245" i="3"/>
  <c r="H190" i="3"/>
  <c r="H215" i="3"/>
  <c r="H217" i="3"/>
  <c r="H224" i="3"/>
  <c r="H236" i="3"/>
  <c r="H310" i="3"/>
  <c r="H219" i="3"/>
  <c r="H220" i="3"/>
  <c r="H260" i="3"/>
  <c r="H195" i="3"/>
  <c r="H256" i="3"/>
  <c r="H261" i="3"/>
  <c r="H200" i="3"/>
  <c r="H211" i="3"/>
  <c r="H212" i="3"/>
  <c r="H223" i="3"/>
  <c r="H237" i="3"/>
  <c r="H239" i="3"/>
  <c r="H241" i="3"/>
  <c r="H244" i="3"/>
  <c r="H248" i="3"/>
  <c r="H259" i="3"/>
  <c r="H207" i="3"/>
  <c r="H247" i="3"/>
  <c r="H266" i="3"/>
  <c r="H216" i="3"/>
  <c r="H268" i="3"/>
  <c r="H294" i="3"/>
  <c r="H322" i="3"/>
  <c r="H240" i="3"/>
  <c r="H252" i="3"/>
  <c r="H253" i="3"/>
  <c r="H273" i="3"/>
  <c r="H264" i="3"/>
  <c r="H265" i="3"/>
  <c r="H292" i="3"/>
  <c r="H301" i="3"/>
  <c r="H269" i="3"/>
  <c r="H270" i="3"/>
  <c r="H274" i="3"/>
  <c r="H279" i="3"/>
  <c r="H278" i="3"/>
  <c r="H303" i="3"/>
  <c r="H296" i="3"/>
  <c r="H327" i="3"/>
  <c r="H277" i="3"/>
  <c r="H300" i="3"/>
  <c r="H324" i="3"/>
  <c r="H329" i="3"/>
  <c r="H311" i="3"/>
  <c r="H309" i="3"/>
  <c r="H317" i="3"/>
  <c r="H326" i="3"/>
  <c r="H328" i="3"/>
  <c r="H314" i="3"/>
  <c r="H315" i="3"/>
  <c r="H331" i="3"/>
  <c r="H306" i="3"/>
  <c r="H316" i="3"/>
  <c r="H321" i="3"/>
  <c r="H330" i="3"/>
  <c r="H313" i="3"/>
  <c r="H319" i="3"/>
  <c r="H305" i="3"/>
  <c r="H318" i="3"/>
  <c r="H320" i="3"/>
  <c r="H325" i="3"/>
  <c r="H323" i="3"/>
  <c r="H312" i="2"/>
  <c r="H47" i="2"/>
  <c r="H295" i="2"/>
  <c r="H320" i="2"/>
  <c r="H77" i="2"/>
  <c r="H120" i="2"/>
  <c r="H27" i="2"/>
  <c r="H196" i="2"/>
  <c r="H257" i="2"/>
  <c r="H208" i="2"/>
  <c r="H291" i="2"/>
  <c r="H294" i="2"/>
  <c r="H31" i="2"/>
  <c r="H43" i="2"/>
  <c r="H76" i="2"/>
  <c r="H82" i="2"/>
  <c r="H290" i="2"/>
  <c r="H231" i="2"/>
  <c r="H137" i="2"/>
  <c r="H186" i="2"/>
  <c r="H74" i="2"/>
  <c r="H85" i="2"/>
  <c r="H152" i="2"/>
  <c r="H160" i="2"/>
  <c r="H308" i="2"/>
  <c r="H15" i="2"/>
  <c r="H105" i="2"/>
  <c r="H178" i="2"/>
  <c r="H265" i="2"/>
  <c r="H155" i="2"/>
  <c r="H38" i="2"/>
  <c r="H116" i="2"/>
  <c r="H78" i="2"/>
  <c r="H75" i="2"/>
  <c r="H92" i="2"/>
  <c r="H194" i="2"/>
  <c r="H35" i="2"/>
  <c r="H94" i="2"/>
  <c r="H181" i="2"/>
  <c r="H240" i="2"/>
  <c r="H246" i="2"/>
  <c r="H271" i="2"/>
  <c r="H316" i="2"/>
  <c r="H245" i="2"/>
  <c r="H60" i="2"/>
  <c r="H68" i="2"/>
  <c r="H156" i="2"/>
  <c r="H174" i="2"/>
  <c r="H182" i="2"/>
  <c r="H11" i="2"/>
  <c r="H19" i="2"/>
  <c r="H191" i="2"/>
  <c r="H253" i="2"/>
  <c r="H280" i="2"/>
  <c r="H235" i="2"/>
  <c r="H307" i="2"/>
  <c r="H300" i="2"/>
  <c r="H212" i="2"/>
  <c r="H216" i="2"/>
  <c r="H227" i="2"/>
  <c r="H250" i="2"/>
  <c r="H21" i="2"/>
  <c r="H10" i="2"/>
  <c r="H14" i="2"/>
  <c r="H13" i="2"/>
  <c r="H39" i="2"/>
  <c r="H66" i="2"/>
  <c r="H98" i="2"/>
  <c r="H26" i="2"/>
  <c r="H63" i="2"/>
  <c r="H71" i="2"/>
  <c r="H106" i="2"/>
  <c r="H9" i="2"/>
  <c r="H18" i="2"/>
  <c r="H29" i="2"/>
  <c r="H117" i="2"/>
  <c r="H6" i="2"/>
  <c r="H42" i="2"/>
  <c r="H46" i="2"/>
  <c r="H93" i="2"/>
  <c r="H25" i="2"/>
  <c r="H45" i="2"/>
  <c r="H96" i="2"/>
  <c r="H101" i="2"/>
  <c r="H122" i="2"/>
  <c r="H159" i="2"/>
  <c r="H5" i="2"/>
  <c r="H22" i="2"/>
  <c r="H33" i="2"/>
  <c r="H81" i="2"/>
  <c r="H84" i="2"/>
  <c r="H88" i="2"/>
  <c r="H99" i="2"/>
  <c r="H131" i="2"/>
  <c r="H138" i="2"/>
  <c r="H49" i="2"/>
  <c r="H65" i="2"/>
  <c r="H91" i="2"/>
  <c r="H30" i="2"/>
  <c r="H37" i="2"/>
  <c r="H72" i="2"/>
  <c r="H8" i="2"/>
  <c r="H64" i="2"/>
  <c r="H70" i="2"/>
  <c r="H103" i="2"/>
  <c r="H135" i="2"/>
  <c r="H17" i="2"/>
  <c r="H62" i="2"/>
  <c r="H7" i="2"/>
  <c r="H24" i="2"/>
  <c r="H34" i="2"/>
  <c r="H115" i="2"/>
  <c r="H23" i="2"/>
  <c r="H40" i="2"/>
  <c r="H41" i="2"/>
  <c r="H50" i="2"/>
  <c r="H86" i="2"/>
  <c r="H151" i="2"/>
  <c r="H179" i="2"/>
  <c r="H119" i="2"/>
  <c r="H173" i="2"/>
  <c r="H89" i="2"/>
  <c r="H97" i="2"/>
  <c r="H134" i="2"/>
  <c r="H147" i="2"/>
  <c r="H193" i="2"/>
  <c r="H303" i="2"/>
  <c r="H73" i="2"/>
  <c r="H12" i="2"/>
  <c r="H28" i="2"/>
  <c r="H44" i="2"/>
  <c r="H104" i="2"/>
  <c r="H123" i="2"/>
  <c r="H153" i="2"/>
  <c r="H184" i="2"/>
  <c r="H125" i="2"/>
  <c r="H80" i="2"/>
  <c r="H141" i="2"/>
  <c r="H202" i="2"/>
  <c r="H124" i="2"/>
  <c r="H139" i="2"/>
  <c r="H183" i="2"/>
  <c r="H185" i="2"/>
  <c r="H201" i="2"/>
  <c r="H102" i="2"/>
  <c r="H118" i="2"/>
  <c r="H121" i="2"/>
  <c r="H126" i="2"/>
  <c r="H127" i="2"/>
  <c r="H142" i="2"/>
  <c r="H143" i="2"/>
  <c r="H144" i="2"/>
  <c r="H180" i="2"/>
  <c r="H175" i="2"/>
  <c r="H195" i="2"/>
  <c r="H239" i="2"/>
  <c r="H176" i="2"/>
  <c r="H187" i="2"/>
  <c r="H207" i="2"/>
  <c r="H211" i="2"/>
  <c r="H215" i="2"/>
  <c r="H226" i="2"/>
  <c r="H230" i="2"/>
  <c r="H234" i="2"/>
  <c r="H238" i="2"/>
  <c r="H242" i="2"/>
  <c r="H171" i="2"/>
  <c r="H190" i="2"/>
  <c r="H192" i="2"/>
  <c r="H198" i="2"/>
  <c r="H247" i="2"/>
  <c r="H272" i="2"/>
  <c r="H287" i="2"/>
  <c r="H293" i="2"/>
  <c r="H188" i="2"/>
  <c r="H204" i="2"/>
  <c r="H292" i="2"/>
  <c r="H254" i="2"/>
  <c r="H289" i="2"/>
  <c r="H203" i="2"/>
  <c r="H244" i="2"/>
  <c r="H284" i="2"/>
  <c r="H285" i="2"/>
  <c r="H252" i="2"/>
  <c r="H262" i="2"/>
  <c r="H286" i="2"/>
  <c r="H302" i="2"/>
  <c r="H322" i="2"/>
  <c r="H267" i="2"/>
  <c r="H260" i="2"/>
  <c r="H266" i="2"/>
  <c r="H283" i="2"/>
  <c r="H313" i="2"/>
  <c r="H249" i="2"/>
  <c r="H268" i="2"/>
  <c r="H269" i="2"/>
  <c r="H317" i="2"/>
  <c r="H321" i="2"/>
  <c r="H270" i="2"/>
  <c r="H301" i="2"/>
  <c r="H318" i="2"/>
  <c r="H282" i="2"/>
  <c r="H304" i="2"/>
  <c r="H310" i="2"/>
  <c r="H298" i="2"/>
  <c r="H314" i="2"/>
  <c r="H299" i="2"/>
  <c r="H340" i="2" l="1"/>
  <c r="M338" i="2"/>
  <c r="H5" i="3"/>
  <c r="H344" i="4"/>
  <c r="N344" i="4"/>
  <c r="H298" i="3"/>
  <c r="N5" i="2"/>
  <c r="N340" i="2" s="1"/>
  <c r="N341" i="2" s="1"/>
  <c r="H297" i="3"/>
  <c r="G348" i="2" l="1"/>
  <c r="G352" i="2" s="1"/>
  <c r="G338" i="2"/>
  <c r="H341" i="2"/>
  <c r="J338" i="2"/>
  <c r="K344" i="4"/>
  <c r="H355" i="3"/>
  <c r="G353" i="3" s="1"/>
  <c r="N355" i="3"/>
  <c r="M353" i="3" s="1"/>
  <c r="G356" i="4"/>
  <c r="H345" i="4"/>
  <c r="M342" i="4"/>
  <c r="N345" i="4"/>
  <c r="G342" i="4"/>
  <c r="K5" i="2"/>
  <c r="K340" i="2" s="1"/>
  <c r="K341" i="2" s="1"/>
  <c r="K355" i="3"/>
  <c r="J353" i="3" s="1"/>
  <c r="H356" i="3" l="1"/>
  <c r="K356" i="3"/>
  <c r="N356" i="3"/>
  <c r="G367" i="3"/>
  <c r="J342" i="4"/>
  <c r="K345" i="4"/>
</calcChain>
</file>

<file path=xl/sharedStrings.xml><?xml version="1.0" encoding="utf-8"?>
<sst xmlns="http://schemas.openxmlformats.org/spreadsheetml/2006/main" count="1544" uniqueCount="120">
  <si>
    <t>Class I Mover</t>
  </si>
  <si>
    <t>Jan. 00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</si>
  <si>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</si>
  <si>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</si>
  <si>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</si>
  <si>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</si>
  <si>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</si>
  <si>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</si>
  <si>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</si>
  <si>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</si>
  <si>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</si>
  <si>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</si>
  <si>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</si>
  <si>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Jan. 01</t>
  </si>
  <si>
    <t>Jan. 02</t>
  </si>
  <si>
    <t>Jan.03</t>
  </si>
  <si>
    <t>Jan.04</t>
  </si>
  <si>
    <t>Jan. 05</t>
  </si>
  <si>
    <t>Jan. 06</t>
  </si>
  <si>
    <t>Jan. 07</t>
  </si>
  <si>
    <t>Jan. 08</t>
  </si>
  <si>
    <t>Jan. 09</t>
  </si>
  <si>
    <t>Jan. 10</t>
  </si>
  <si>
    <t>Jan. 11</t>
  </si>
  <si>
    <t>Jan. 12</t>
  </si>
  <si>
    <t>Jan. 13</t>
  </si>
  <si>
    <t>Jan. 14</t>
  </si>
  <si>
    <t>Jan. 15</t>
  </si>
  <si>
    <t>Jan. 16</t>
  </si>
  <si>
    <t>Jan. 17</t>
  </si>
  <si>
    <t>Jan. 18</t>
  </si>
  <si>
    <t>Jan. 19</t>
  </si>
  <si>
    <t>Jan. 20</t>
  </si>
  <si>
    <t>Jan. 21</t>
  </si>
  <si>
    <t>Jan. 22</t>
  </si>
  <si>
    <t>Jan. 23</t>
  </si>
  <si>
    <t>Final Class II</t>
  </si>
  <si>
    <t>Final Class III</t>
  </si>
  <si>
    <t>Final Class IV</t>
  </si>
  <si>
    <t>Final Class II Difference to Mover</t>
  </si>
  <si>
    <t>Final Class III Difference to Mover</t>
  </si>
  <si>
    <t>Final Class IV Difference to Mover</t>
  </si>
  <si>
    <t>Class IV Difference if positive</t>
  </si>
  <si>
    <t>Class III Difference if positive</t>
  </si>
  <si>
    <t>Class II Difference if positive</t>
  </si>
  <si>
    <t>Count if Class III Difference is positive</t>
  </si>
  <si>
    <t>Count if Class IV Difference is positive</t>
  </si>
  <si>
    <t>count of months</t>
  </si>
  <si>
    <t>mean + one std. dev.</t>
  </si>
  <si>
    <t>average</t>
  </si>
  <si>
    <t>ANALYSIS OF FINAL MONTHLY CLASS II PRICE at 3.5% BF to MONTHLY BASE CLASS I PRICE at 3.5% BF</t>
  </si>
  <si>
    <t>ANALYSIS OF FINAL MONTHLY CLASS III PRICE at 3.5% BF to MONTHLY BASE CLASS I PRICE at 3.5% BF</t>
  </si>
  <si>
    <t>ANALYSIS OF FINAL MONTHLY CLASS IV PRICE at 3.5% BF to MONTHLY BASE CLASS I PRICE at 3.5% BF</t>
  </si>
  <si>
    <t>Exhibit NMPF - 37A</t>
  </si>
  <si>
    <t xml:space="preserve"> Count if Class II Difference is positive</t>
  </si>
  <si>
    <t>Sum of Count II, III, IV Inversions</t>
  </si>
  <si>
    <t xml:space="preserve">One Class Inversion </t>
  </si>
  <si>
    <t>Two Classes inversions</t>
  </si>
  <si>
    <t>Three Classes inversions</t>
  </si>
  <si>
    <t>No inversion</t>
  </si>
  <si>
    <t>Class I Mover i.e. Class I Price in Any Zone with a $0.00 Class I Differential</t>
  </si>
  <si>
    <t>ANALYSIS OF FINAL MONTHLY CLASS PRICES at 3.5% BF to MONTHLY BASE CLASS I PRICE at 3.5% BF, AND OCCURANCE OF PRICE INVERSIONS</t>
  </si>
  <si>
    <t>page 28 of 29</t>
  </si>
  <si>
    <t>Sum of Months Counts</t>
  </si>
  <si>
    <t xml:space="preserve"> page 1 of 29</t>
  </si>
  <si>
    <t xml:space="preserve"> page 2 of 29</t>
  </si>
  <si>
    <t xml:space="preserve"> page 3 of 29</t>
  </si>
  <si>
    <t xml:space="preserve"> page 4 of 29</t>
  </si>
  <si>
    <t xml:space="preserve"> page 5 of 29</t>
  </si>
  <si>
    <t xml:space="preserve"> page 6 of 29</t>
  </si>
  <si>
    <t xml:space="preserve"> page 7 of 29</t>
  </si>
  <si>
    <t xml:space="preserve"> page 8 of 29</t>
  </si>
  <si>
    <t xml:space="preserve"> page 9 of 29</t>
  </si>
  <si>
    <t xml:space="preserve"> page 10 of 29</t>
  </si>
  <si>
    <t xml:space="preserve"> page 11 of 29</t>
  </si>
  <si>
    <t xml:space="preserve"> page 12 of 29</t>
  </si>
  <si>
    <t xml:space="preserve"> page 13 of 29</t>
  </si>
  <si>
    <t xml:space="preserve"> page 14 of 29</t>
  </si>
  <si>
    <t xml:space="preserve"> page 15 of 29</t>
  </si>
  <si>
    <t xml:space="preserve"> page 16 of 29</t>
  </si>
  <si>
    <t xml:space="preserve"> page 17 of 29</t>
  </si>
  <si>
    <t xml:space="preserve"> page 18 of 29</t>
  </si>
  <si>
    <t xml:space="preserve"> page 19 of 29</t>
  </si>
  <si>
    <t xml:space="preserve"> page 20 of 29</t>
  </si>
  <si>
    <t xml:space="preserve"> page 21 of 29</t>
  </si>
  <si>
    <t>page 22 of 29</t>
  </si>
  <si>
    <t>page 23 of 29</t>
  </si>
  <si>
    <t>page 24 of 29</t>
  </si>
  <si>
    <t>page 25 of 29</t>
  </si>
  <si>
    <t>page 26 of 29</t>
  </si>
  <si>
    <t>page 27 of 29</t>
  </si>
  <si>
    <t>page 29 of 29</t>
  </si>
  <si>
    <t>Count of Class II Inversions if Minimum Class I Differential = $0.00</t>
  </si>
  <si>
    <t>Count of Class II Inversions if Minimum Class I Differential = $1.60</t>
  </si>
  <si>
    <t>Count of Class II Inversions if Minimum Class I Differential = $2.20</t>
  </si>
  <si>
    <t>Count of Class III Inversions if Minimum Class I Differential = $0.00</t>
  </si>
  <si>
    <t>Count of Class III Inversions if Minimum Class I Differential = $1.60</t>
  </si>
  <si>
    <t>Count of Class III Inversions if Minimum Class I Differential = $2.20</t>
  </si>
  <si>
    <t>Count of Class IV Inversions if Minimum Class I Differential = $0.00</t>
  </si>
  <si>
    <t>Count of Class IV Inversions if Minimum Class I Differential = $1.60</t>
  </si>
  <si>
    <t>Count of Class IV Inversions if Minimum Class I Differential = $2.20</t>
  </si>
  <si>
    <t>maximum Class II Inversion to Class I Mover</t>
  </si>
  <si>
    <t>mean of months w/ a Class II to mover inversion</t>
  </si>
  <si>
    <t>standard deviation - inversion months</t>
  </si>
  <si>
    <t>maximum Class III Inversion to Class I Mover</t>
  </si>
  <si>
    <t>mean of months w/ a Class III to mover inversion</t>
  </si>
  <si>
    <t>maximum Class IV Inversion to Class I Mover</t>
  </si>
  <si>
    <t>mean of months w/ a Class IV to mover inversion</t>
  </si>
  <si>
    <t>Amount of Class II Inversion if Minimum Class I  Differential = $0.00</t>
  </si>
  <si>
    <t>Amount of Class II Inversion if Minimum Class I  Differential = $1.60</t>
  </si>
  <si>
    <t>Amount of Class III Inversion if Minimum Class I  Differential = $0.00</t>
  </si>
  <si>
    <t>Amount of Class III Inversion if Minimum Class I  Differential = $1.60</t>
  </si>
  <si>
    <t>Amount of Class III Inversion if Minimum Class I  Differential = $2.20</t>
  </si>
  <si>
    <t>Amount of Class IV Inversion if Minimum Class I  Differential = $0.00</t>
  </si>
  <si>
    <t>Amount of Class IV Inversion if Minimum Class I  Differential = $1.60</t>
  </si>
  <si>
    <t>Amount of Class IV Inversion if Minimum Class I  Differential = $2.20</t>
  </si>
  <si>
    <t>Amount of Class II Inversion if Minimum Class I  Differential = $2.20</t>
  </si>
  <si>
    <t>maximum Class Inversion to Class I Mover</t>
  </si>
  <si>
    <t>mean inversion amount in months w/ a Class to mover inversion</t>
  </si>
  <si>
    <t>Percent of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</si>
</sst>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0_);\(&quot;$&quot;#,##0.000\)"/>
    <numFmt numFmtId="165" formatCode="_(&quot;$&quot;* #,##0.000_);_(&quot;$&quot;* \(#,##0.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39" fontId="0" fillId="0" borderId="0" xfId="0" applyNumberFormat="1"/>
    <xf numFmtId="39" fontId="4" fillId="0" borderId="0" xfId="0" applyNumberFormat="1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wrapText="1"/>
    </xf>
    <xf numFmtId="39" fontId="3" fillId="0" borderId="0" xfId="0" applyNumberFormat="1" applyFont="1" applyAlignment="1">
      <alignment horizontal="center" wrapText="1"/>
    </xf>
    <xf numFmtId="164" fontId="0" fillId="0" borderId="0" xfId="0" applyNumberFormat="1"/>
    <xf numFmtId="0" fontId="4" fillId="0" borderId="0" xfId="0" applyFont="1" applyAlignment="1">
      <alignment horizontal="right"/>
    </xf>
    <xf numFmtId="7" fontId="5" fillId="0" borderId="0" xfId="0" applyNumberFormat="1" applyFont="1"/>
    <xf numFmtId="7" fontId="0" fillId="0" borderId="0" xfId="0" applyNumberFormat="1"/>
    <xf numFmtId="7" fontId="5" fillId="0" borderId="0" xfId="0" applyNumberFormat="1" applyFont="1" applyAlignment="1">
      <alignment horizontal="right" vertical="top"/>
    </xf>
    <xf numFmtId="7" fontId="4" fillId="0" borderId="0" xfId="0" applyNumberFormat="1" applyFont="1"/>
    <xf numFmtId="0" fontId="6" fillId="0" borderId="0" xfId="0" applyFont="1" applyAlignment="1">
      <alignment horizontal="left"/>
    </xf>
    <xf numFmtId="37" fontId="0" fillId="0" borderId="0" xfId="0" applyNumberFormat="1" applyAlignment="1">
      <alignment horizontal="center"/>
    </xf>
    <xf numFmtId="165" fontId="0" fillId="0" borderId="0" xfId="2" applyNumberFormat="1" applyFont="1"/>
    <xf numFmtId="0" fontId="3" fillId="0" borderId="0" xfId="0" applyFont="1" applyAlignment="1">
      <alignment horizontal="left"/>
    </xf>
    <xf numFmtId="7" fontId="5" fillId="0" borderId="0" xfId="2" applyNumberFormat="1" applyFont="1"/>
    <xf numFmtId="7" fontId="0" fillId="0" borderId="0" xfId="2" applyNumberFormat="1" applyFont="1"/>
    <xf numFmtId="7" fontId="5" fillId="0" borderId="0" xfId="2" applyNumberFormat="1" applyFont="1" applyAlignment="1">
      <alignment horizontal="right" vertical="top"/>
    </xf>
    <xf numFmtId="7" fontId="4" fillId="0" borderId="0" xfId="2" applyNumberFormat="1" applyFont="1"/>
    <xf numFmtId="7" fontId="0" fillId="0" borderId="0" xfId="2" applyNumberFormat="1" applyFont="1" applyFill="1"/>
    <xf numFmtId="7" fontId="4" fillId="0" borderId="0" xfId="2" applyNumberFormat="1" applyFont="1" applyFill="1"/>
    <xf numFmtId="0" fontId="7" fillId="0" borderId="0" xfId="0" applyFont="1"/>
    <xf numFmtId="7" fontId="0" fillId="0" borderId="0" xfId="0" applyNumberFormat="1" applyAlignment="1">
      <alignment horizontal="right"/>
    </xf>
    <xf numFmtId="7" fontId="7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39" fontId="4" fillId="0" borderId="0" xfId="0" applyNumberFormat="1" applyFont="1"/>
    <xf numFmtId="10" fontId="0" fillId="0" borderId="0" xfId="1" applyNumberFormat="1" applyFont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45048-58AD-44CD-9643-19A6CB1682B4}">
  <sheetPr>
    <pageSetUpPr fitToPage="1"/>
  </sheetPr>
  <dimension ref="A1:O388"/>
  <sheetViews>
    <sheetView topLeftCell="A335" workbookViewId="0">
      <selection activeCell="G347" sqref="G347"/>
    </sheetView>
  </sheetViews>
  <sheetFormatPr defaultRowHeight="14.4" x14ac:dyDescent="0.3"/>
  <cols>
    <col min="1" max="1" width="6.77734375" style="3" customWidth="1"/>
    <col min="2" max="2" width="10" customWidth="1"/>
    <col min="3" max="3" width="7.21875" bestFit="1" customWidth="1"/>
    <col min="4" max="4" width="4.77734375" customWidth="1"/>
    <col min="5" max="5" width="11.44140625" customWidth="1"/>
    <col min="6" max="6" width="5.5546875" customWidth="1"/>
    <col min="7" max="7" width="10.109375" customWidth="1"/>
    <col min="8" max="8" width="11.109375" style="7" customWidth="1"/>
    <col min="9" max="9" width="6" customWidth="1"/>
    <col min="10" max="10" width="10.109375" customWidth="1"/>
    <col min="11" max="11" width="11.33203125" customWidth="1"/>
    <col min="12" max="12" width="6" customWidth="1"/>
    <col min="13" max="13" width="11.33203125" customWidth="1"/>
    <col min="14" max="14" width="10.44140625" customWidth="1"/>
    <col min="15" max="15" width="4" customWidth="1"/>
  </cols>
  <sheetData>
    <row r="1" spans="1:14" x14ac:dyDescent="0.3">
      <c r="N1" s="28" t="s">
        <v>53</v>
      </c>
    </row>
    <row r="2" spans="1:14" x14ac:dyDescent="0.3">
      <c r="A2" s="21" t="s">
        <v>50</v>
      </c>
    </row>
    <row r="3" spans="1:14" ht="112.8" customHeight="1" x14ac:dyDescent="0.3">
      <c r="A3" s="1"/>
      <c r="B3" s="2" t="s">
        <v>0</v>
      </c>
      <c r="C3" s="2" t="s">
        <v>36</v>
      </c>
      <c r="E3" s="2" t="s">
        <v>39</v>
      </c>
      <c r="F3" s="2"/>
      <c r="G3" s="2" t="s">
        <v>108</v>
      </c>
      <c r="H3" s="2" t="s">
        <v>92</v>
      </c>
      <c r="J3" s="2" t="s">
        <v>109</v>
      </c>
      <c r="K3" s="2" t="s">
        <v>93</v>
      </c>
      <c r="L3" s="2"/>
      <c r="M3" s="2" t="s">
        <v>116</v>
      </c>
      <c r="N3" s="2" t="s">
        <v>94</v>
      </c>
    </row>
    <row r="4" spans="1:14" ht="17.399999999999999" customHeight="1" x14ac:dyDescent="0.3">
      <c r="A4" s="1"/>
      <c r="B4" s="2"/>
      <c r="C4" s="2"/>
      <c r="E4" s="2"/>
      <c r="F4" s="2"/>
      <c r="G4" s="2"/>
      <c r="H4" s="2"/>
      <c r="J4" s="2"/>
      <c r="K4" s="2"/>
      <c r="L4" s="2"/>
    </row>
    <row r="5" spans="1:14" x14ac:dyDescent="0.3">
      <c r="A5" s="3" t="s">
        <v>1</v>
      </c>
      <c r="B5" s="22">
        <v>10.9</v>
      </c>
      <c r="C5" s="22">
        <v>11.43</v>
      </c>
      <c r="D5" s="23"/>
      <c r="E5" s="23">
        <f t="shared" ref="E5:E77" si="0">+C5-B5</f>
        <v>0.52999999999999936</v>
      </c>
      <c r="F5" s="23"/>
      <c r="G5" s="23">
        <f t="shared" ref="G5:G77" si="1">IF(E5&gt;0,E5,0)</f>
        <v>0.52999999999999936</v>
      </c>
      <c r="H5" s="7">
        <f t="shared" ref="H5:H77" si="2">IF(G5&gt;0,1,0)</f>
        <v>1</v>
      </c>
      <c r="J5" s="15">
        <f>IF(C5&gt;(B5+1.6),C5-B5-1.6,0)</f>
        <v>0</v>
      </c>
      <c r="K5" s="7">
        <f t="shared" ref="K5" si="3">IF(J5&gt;0,1,0)</f>
        <v>0</v>
      </c>
      <c r="L5" s="7"/>
      <c r="M5" s="15">
        <f>IF(C5&gt;(B5+2.2),C5-B5-2.2,0)</f>
        <v>0</v>
      </c>
      <c r="N5" s="7">
        <f t="shared" ref="N5" si="4">IF(M5&gt;0,1,0)</f>
        <v>0</v>
      </c>
    </row>
    <row r="6" spans="1:14" x14ac:dyDescent="0.3">
      <c r="A6" s="3" t="s">
        <v>2</v>
      </c>
      <c r="B6" s="22">
        <v>10.71</v>
      </c>
      <c r="C6" s="22">
        <v>11.51</v>
      </c>
      <c r="D6" s="23"/>
      <c r="E6" s="23">
        <f t="shared" si="0"/>
        <v>0.79999999999999893</v>
      </c>
      <c r="F6" s="23"/>
      <c r="G6" s="23">
        <f t="shared" si="1"/>
        <v>0.79999999999999893</v>
      </c>
      <c r="H6" s="7">
        <f t="shared" si="2"/>
        <v>1</v>
      </c>
      <c r="J6" s="15">
        <f t="shared" ref="J6:J50" si="5">IF(C6&gt;(B6+1.6),C6-B6-1.6,0)</f>
        <v>0</v>
      </c>
      <c r="K6" s="7">
        <f t="shared" ref="K6:K50" si="6">IF(J6&gt;0,1,0)</f>
        <v>0</v>
      </c>
      <c r="L6" s="7"/>
      <c r="M6" s="15">
        <f t="shared" ref="M6:M50" si="7">IF(C6&gt;(B6+2.2),C6-B6-2.2,0)</f>
        <v>0</v>
      </c>
      <c r="N6" s="7">
        <f t="shared" ref="N6:N50" si="8">IF(M6&gt;0,1,0)</f>
        <v>0</v>
      </c>
    </row>
    <row r="7" spans="1:14" x14ac:dyDescent="0.3">
      <c r="A7" s="3" t="s">
        <v>3</v>
      </c>
      <c r="B7" s="22">
        <v>10.84</v>
      </c>
      <c r="C7" s="22">
        <v>11.71</v>
      </c>
      <c r="D7" s="23"/>
      <c r="E7" s="23">
        <f t="shared" si="0"/>
        <v>0.87000000000000099</v>
      </c>
      <c r="F7" s="23"/>
      <c r="G7" s="23">
        <f t="shared" si="1"/>
        <v>0.87000000000000099</v>
      </c>
      <c r="H7" s="7">
        <f t="shared" si="2"/>
        <v>1</v>
      </c>
      <c r="J7" s="15">
        <f t="shared" si="5"/>
        <v>0</v>
      </c>
      <c r="K7" s="7">
        <f t="shared" si="6"/>
        <v>0</v>
      </c>
      <c r="L7" s="7"/>
      <c r="M7" s="15">
        <f t="shared" si="7"/>
        <v>0</v>
      </c>
      <c r="N7" s="7">
        <f t="shared" si="8"/>
        <v>0</v>
      </c>
    </row>
    <row r="8" spans="1:14" x14ac:dyDescent="0.3">
      <c r="A8" s="3" t="s">
        <v>4</v>
      </c>
      <c r="B8" s="22">
        <v>10.93</v>
      </c>
      <c r="C8" s="22">
        <v>12.1</v>
      </c>
      <c r="D8" s="23"/>
      <c r="E8" s="23">
        <f t="shared" si="0"/>
        <v>1.17</v>
      </c>
      <c r="F8" s="23"/>
      <c r="G8" s="23">
        <f t="shared" si="1"/>
        <v>1.17</v>
      </c>
      <c r="H8" s="7">
        <f t="shared" si="2"/>
        <v>1</v>
      </c>
      <c r="J8" s="15">
        <f t="shared" si="5"/>
        <v>0</v>
      </c>
      <c r="K8" s="7">
        <f t="shared" si="6"/>
        <v>0</v>
      </c>
      <c r="L8" s="7"/>
      <c r="M8" s="15">
        <f t="shared" si="7"/>
        <v>0</v>
      </c>
      <c r="N8" s="7">
        <f t="shared" si="8"/>
        <v>0</v>
      </c>
    </row>
    <row r="9" spans="1:14" x14ac:dyDescent="0.3">
      <c r="A9" s="3" t="s">
        <v>5</v>
      </c>
      <c r="B9" s="22">
        <v>11.48</v>
      </c>
      <c r="C9" s="22">
        <v>12.63</v>
      </c>
      <c r="D9" s="23"/>
      <c r="E9" s="23">
        <f t="shared" si="0"/>
        <v>1.1500000000000004</v>
      </c>
      <c r="F9" s="23"/>
      <c r="G9" s="23">
        <f t="shared" si="1"/>
        <v>1.1500000000000004</v>
      </c>
      <c r="H9" s="7">
        <f t="shared" si="2"/>
        <v>1</v>
      </c>
      <c r="J9" s="15">
        <f t="shared" si="5"/>
        <v>0</v>
      </c>
      <c r="K9" s="7">
        <f t="shared" si="6"/>
        <v>0</v>
      </c>
      <c r="L9" s="7"/>
      <c r="M9" s="15">
        <f t="shared" si="7"/>
        <v>0</v>
      </c>
      <c r="N9" s="7">
        <f t="shared" si="8"/>
        <v>0</v>
      </c>
    </row>
    <row r="10" spans="1:14" x14ac:dyDescent="0.3">
      <c r="A10" s="3" t="s">
        <v>6</v>
      </c>
      <c r="B10" s="22">
        <v>11.7</v>
      </c>
      <c r="C10" s="22">
        <v>13.08</v>
      </c>
      <c r="D10" s="23"/>
      <c r="E10" s="23">
        <f t="shared" si="0"/>
        <v>1.3800000000000008</v>
      </c>
      <c r="F10" s="23"/>
      <c r="G10" s="23">
        <f t="shared" si="1"/>
        <v>1.3800000000000008</v>
      </c>
      <c r="H10" s="7">
        <f t="shared" si="2"/>
        <v>1</v>
      </c>
      <c r="J10" s="15">
        <f t="shared" si="5"/>
        <v>0</v>
      </c>
      <c r="K10" s="7">
        <f t="shared" si="6"/>
        <v>0</v>
      </c>
      <c r="L10" s="7"/>
      <c r="M10" s="15">
        <f t="shared" si="7"/>
        <v>0</v>
      </c>
      <c r="N10" s="7">
        <f t="shared" si="8"/>
        <v>0</v>
      </c>
    </row>
    <row r="11" spans="1:14" x14ac:dyDescent="0.3">
      <c r="A11" s="3" t="s">
        <v>7</v>
      </c>
      <c r="B11" s="22">
        <v>12.46</v>
      </c>
      <c r="C11" s="22">
        <v>12.58</v>
      </c>
      <c r="D11" s="23"/>
      <c r="E11" s="23">
        <f t="shared" si="0"/>
        <v>0.11999999999999922</v>
      </c>
      <c r="F11" s="23"/>
      <c r="G11" s="23">
        <f t="shared" si="1"/>
        <v>0.11999999999999922</v>
      </c>
      <c r="H11" s="7">
        <f t="shared" si="2"/>
        <v>1</v>
      </c>
      <c r="J11" s="15">
        <f t="shared" si="5"/>
        <v>0</v>
      </c>
      <c r="K11" s="7">
        <f t="shared" si="6"/>
        <v>0</v>
      </c>
      <c r="L11" s="7"/>
      <c r="M11" s="15">
        <f t="shared" si="7"/>
        <v>0</v>
      </c>
      <c r="N11" s="7">
        <f t="shared" si="8"/>
        <v>0</v>
      </c>
    </row>
    <row r="12" spans="1:14" x14ac:dyDescent="0.3">
      <c r="A12" s="3" t="s">
        <v>8</v>
      </c>
      <c r="B12" s="22">
        <v>11.95</v>
      </c>
      <c r="C12" s="22">
        <v>12.56</v>
      </c>
      <c r="D12" s="23"/>
      <c r="E12" s="23">
        <f t="shared" si="0"/>
        <v>0.61000000000000121</v>
      </c>
      <c r="F12" s="23"/>
      <c r="G12" s="23">
        <f t="shared" si="1"/>
        <v>0.61000000000000121</v>
      </c>
      <c r="H12" s="7">
        <f t="shared" si="2"/>
        <v>1</v>
      </c>
      <c r="J12" s="15">
        <f t="shared" si="5"/>
        <v>0</v>
      </c>
      <c r="K12" s="7">
        <f t="shared" si="6"/>
        <v>0</v>
      </c>
      <c r="L12" s="7"/>
      <c r="M12" s="15">
        <f t="shared" si="7"/>
        <v>0</v>
      </c>
      <c r="N12" s="7">
        <f t="shared" si="8"/>
        <v>0</v>
      </c>
    </row>
    <row r="13" spans="1:14" x14ac:dyDescent="0.3">
      <c r="A13" s="3" t="s">
        <v>9</v>
      </c>
      <c r="B13" s="22">
        <v>11.84</v>
      </c>
      <c r="C13" s="22">
        <v>12.58</v>
      </c>
      <c r="D13" s="23"/>
      <c r="E13" s="23">
        <f t="shared" si="0"/>
        <v>0.74000000000000021</v>
      </c>
      <c r="F13" s="23"/>
      <c r="G13" s="23">
        <f t="shared" si="1"/>
        <v>0.74000000000000021</v>
      </c>
      <c r="H13" s="7">
        <f t="shared" si="2"/>
        <v>1</v>
      </c>
      <c r="J13" s="15">
        <f t="shared" si="5"/>
        <v>0</v>
      </c>
      <c r="K13" s="7">
        <f t="shared" si="6"/>
        <v>0</v>
      </c>
      <c r="L13" s="7"/>
      <c r="M13" s="15">
        <f t="shared" si="7"/>
        <v>0</v>
      </c>
      <c r="N13" s="7">
        <f t="shared" si="8"/>
        <v>0</v>
      </c>
    </row>
    <row r="14" spans="1:14" x14ac:dyDescent="0.3">
      <c r="A14" s="3" t="s">
        <v>10</v>
      </c>
      <c r="B14" s="22">
        <v>11.89</v>
      </c>
      <c r="C14" s="22">
        <v>12.54</v>
      </c>
      <c r="D14" s="23"/>
      <c r="E14" s="23">
        <f t="shared" si="0"/>
        <v>0.64999999999999858</v>
      </c>
      <c r="F14" s="23"/>
      <c r="G14" s="23">
        <f t="shared" si="1"/>
        <v>0.64999999999999858</v>
      </c>
      <c r="H14" s="7">
        <f t="shared" si="2"/>
        <v>1</v>
      </c>
      <c r="J14" s="15">
        <f t="shared" si="5"/>
        <v>0</v>
      </c>
      <c r="K14" s="7">
        <f t="shared" si="6"/>
        <v>0</v>
      </c>
      <c r="L14" s="7"/>
      <c r="M14" s="15">
        <f t="shared" si="7"/>
        <v>0</v>
      </c>
      <c r="N14" s="7">
        <f t="shared" si="8"/>
        <v>0</v>
      </c>
    </row>
    <row r="15" spans="1:14" x14ac:dyDescent="0.3">
      <c r="A15" s="3" t="s">
        <v>11</v>
      </c>
      <c r="B15" s="22">
        <v>11.82</v>
      </c>
      <c r="C15" s="22">
        <v>13.68</v>
      </c>
      <c r="D15" s="23"/>
      <c r="E15" s="23">
        <f t="shared" si="0"/>
        <v>1.8599999999999994</v>
      </c>
      <c r="F15" s="23"/>
      <c r="G15" s="23">
        <f t="shared" si="1"/>
        <v>1.8599999999999994</v>
      </c>
      <c r="H15" s="7">
        <f t="shared" si="2"/>
        <v>1</v>
      </c>
      <c r="J15" s="15">
        <f t="shared" si="5"/>
        <v>0.25999999999999934</v>
      </c>
      <c r="K15" s="7">
        <f t="shared" si="6"/>
        <v>1</v>
      </c>
      <c r="L15" s="7"/>
      <c r="M15" s="15">
        <f t="shared" si="7"/>
        <v>0</v>
      </c>
      <c r="N15" s="7">
        <f t="shared" si="8"/>
        <v>0</v>
      </c>
    </row>
    <row r="16" spans="1:14" x14ac:dyDescent="0.3">
      <c r="A16" s="3" t="s">
        <v>12</v>
      </c>
      <c r="B16" s="22">
        <v>12.13</v>
      </c>
      <c r="C16" s="22">
        <v>13.97</v>
      </c>
      <c r="D16" s="23"/>
      <c r="E16" s="23">
        <f t="shared" si="0"/>
        <v>1.8399999999999999</v>
      </c>
      <c r="F16" s="23"/>
      <c r="G16" s="23">
        <f t="shared" si="1"/>
        <v>1.8399999999999999</v>
      </c>
      <c r="H16" s="7">
        <f t="shared" si="2"/>
        <v>1</v>
      </c>
      <c r="J16" s="15">
        <f t="shared" si="5"/>
        <v>0.23999999999999977</v>
      </c>
      <c r="K16" s="7">
        <f t="shared" si="6"/>
        <v>1</v>
      </c>
      <c r="L16" s="7"/>
      <c r="M16" s="15">
        <f t="shared" si="7"/>
        <v>0</v>
      </c>
      <c r="N16" s="7">
        <f t="shared" si="8"/>
        <v>0</v>
      </c>
    </row>
    <row r="17" spans="1:14" x14ac:dyDescent="0.3">
      <c r="A17" s="5" t="s">
        <v>13</v>
      </c>
      <c r="B17" s="24">
        <v>13.99</v>
      </c>
      <c r="C17" s="24">
        <v>12.82</v>
      </c>
      <c r="D17" s="23"/>
      <c r="E17" s="23">
        <f t="shared" si="0"/>
        <v>-1.17</v>
      </c>
      <c r="F17" s="23"/>
      <c r="G17" s="23">
        <f t="shared" si="1"/>
        <v>0</v>
      </c>
      <c r="H17" s="7">
        <f t="shared" si="2"/>
        <v>0</v>
      </c>
      <c r="J17" s="15">
        <f t="shared" si="5"/>
        <v>0</v>
      </c>
      <c r="K17" s="7">
        <f t="shared" si="6"/>
        <v>0</v>
      </c>
      <c r="L17" s="7"/>
      <c r="M17" s="15">
        <f t="shared" si="7"/>
        <v>0</v>
      </c>
      <c r="N17" s="7">
        <f t="shared" si="8"/>
        <v>0</v>
      </c>
    </row>
    <row r="18" spans="1:14" x14ac:dyDescent="0.3">
      <c r="A18" s="5" t="s">
        <v>2</v>
      </c>
      <c r="B18" s="24">
        <v>11.94</v>
      </c>
      <c r="C18" s="24">
        <v>13.43</v>
      </c>
      <c r="D18" s="23"/>
      <c r="E18" s="23">
        <f t="shared" si="0"/>
        <v>1.4900000000000002</v>
      </c>
      <c r="F18" s="23"/>
      <c r="G18" s="23">
        <f t="shared" si="1"/>
        <v>1.4900000000000002</v>
      </c>
      <c r="H18" s="7">
        <f t="shared" si="2"/>
        <v>1</v>
      </c>
      <c r="J18" s="15">
        <f t="shared" si="5"/>
        <v>0</v>
      </c>
      <c r="K18" s="7">
        <f t="shared" si="6"/>
        <v>0</v>
      </c>
      <c r="L18" s="7"/>
      <c r="M18" s="15">
        <f t="shared" si="7"/>
        <v>0</v>
      </c>
      <c r="N18" s="7">
        <f t="shared" si="8"/>
        <v>0</v>
      </c>
    </row>
    <row r="19" spans="1:14" x14ac:dyDescent="0.3">
      <c r="A19" s="5" t="s">
        <v>3</v>
      </c>
      <c r="B19" s="24">
        <v>12.65</v>
      </c>
      <c r="C19" s="24">
        <v>14.17</v>
      </c>
      <c r="D19" s="23"/>
      <c r="E19" s="23">
        <f t="shared" si="0"/>
        <v>1.5199999999999996</v>
      </c>
      <c r="F19" s="23"/>
      <c r="G19" s="23">
        <f t="shared" si="1"/>
        <v>1.5199999999999996</v>
      </c>
      <c r="H19" s="7">
        <f t="shared" si="2"/>
        <v>1</v>
      </c>
      <c r="J19" s="15">
        <f t="shared" si="5"/>
        <v>0</v>
      </c>
      <c r="K19" s="7">
        <f t="shared" si="6"/>
        <v>0</v>
      </c>
      <c r="L19" s="7"/>
      <c r="M19" s="15">
        <f t="shared" si="7"/>
        <v>0</v>
      </c>
      <c r="N19" s="7">
        <f t="shared" si="8"/>
        <v>0</v>
      </c>
    </row>
    <row r="20" spans="1:14" x14ac:dyDescent="0.3">
      <c r="A20" s="5" t="s">
        <v>4</v>
      </c>
      <c r="B20" s="24">
        <v>13.44</v>
      </c>
      <c r="C20" s="24">
        <v>15.1</v>
      </c>
      <c r="D20" s="23"/>
      <c r="E20" s="23">
        <f t="shared" si="0"/>
        <v>1.6600000000000001</v>
      </c>
      <c r="F20" s="23"/>
      <c r="G20" s="23">
        <f t="shared" si="1"/>
        <v>1.6600000000000001</v>
      </c>
      <c r="H20" s="7">
        <f t="shared" si="2"/>
        <v>1</v>
      </c>
      <c r="J20" s="15">
        <f t="shared" si="5"/>
        <v>6.0000000000000053E-2</v>
      </c>
      <c r="K20" s="7">
        <f t="shared" si="6"/>
        <v>1</v>
      </c>
      <c r="L20" s="7"/>
      <c r="M20" s="15">
        <f t="shared" si="7"/>
        <v>0</v>
      </c>
      <c r="N20" s="7">
        <f t="shared" si="8"/>
        <v>0</v>
      </c>
    </row>
    <row r="21" spans="1:14" x14ac:dyDescent="0.3">
      <c r="A21" s="5" t="s">
        <v>5</v>
      </c>
      <c r="B21" s="24">
        <v>14.21</v>
      </c>
      <c r="C21" s="24">
        <v>15.72</v>
      </c>
      <c r="D21" s="23"/>
      <c r="E21" s="23">
        <f t="shared" si="0"/>
        <v>1.5099999999999998</v>
      </c>
      <c r="F21" s="23"/>
      <c r="G21" s="23">
        <f t="shared" si="1"/>
        <v>1.5099999999999998</v>
      </c>
      <c r="H21" s="7">
        <f t="shared" si="2"/>
        <v>1</v>
      </c>
      <c r="J21" s="15">
        <f t="shared" si="5"/>
        <v>0</v>
      </c>
      <c r="K21" s="7">
        <f t="shared" si="6"/>
        <v>0</v>
      </c>
      <c r="L21" s="7"/>
      <c r="M21" s="15">
        <f t="shared" si="7"/>
        <v>0</v>
      </c>
      <c r="N21" s="7">
        <f t="shared" si="8"/>
        <v>0</v>
      </c>
    </row>
    <row r="22" spans="1:14" x14ac:dyDescent="0.3">
      <c r="A22" s="5" t="s">
        <v>6</v>
      </c>
      <c r="B22" s="24">
        <v>14.99</v>
      </c>
      <c r="C22" s="24">
        <v>16.05</v>
      </c>
      <c r="D22" s="23"/>
      <c r="E22" s="23">
        <f t="shared" si="0"/>
        <v>1.0600000000000005</v>
      </c>
      <c r="F22" s="23"/>
      <c r="G22" s="23">
        <f t="shared" si="1"/>
        <v>1.0600000000000005</v>
      </c>
      <c r="H22" s="7">
        <f t="shared" si="2"/>
        <v>1</v>
      </c>
      <c r="J22" s="15">
        <f t="shared" si="5"/>
        <v>0</v>
      </c>
      <c r="K22" s="7">
        <f t="shared" si="6"/>
        <v>0</v>
      </c>
      <c r="L22" s="7"/>
      <c r="M22" s="15">
        <f t="shared" si="7"/>
        <v>0</v>
      </c>
      <c r="N22" s="7">
        <f t="shared" si="8"/>
        <v>0</v>
      </c>
    </row>
    <row r="23" spans="1:14" x14ac:dyDescent="0.3">
      <c r="A23" s="5" t="s">
        <v>7</v>
      </c>
      <c r="B23" s="24">
        <v>15.34</v>
      </c>
      <c r="C23" s="24">
        <v>15.96</v>
      </c>
      <c r="D23" s="23"/>
      <c r="E23" s="23">
        <f t="shared" si="0"/>
        <v>0.62000000000000099</v>
      </c>
      <c r="F23" s="23"/>
      <c r="G23" s="23">
        <f t="shared" si="1"/>
        <v>0.62000000000000099</v>
      </c>
      <c r="H23" s="7">
        <f t="shared" si="2"/>
        <v>1</v>
      </c>
      <c r="J23" s="15">
        <f t="shared" si="5"/>
        <v>0</v>
      </c>
      <c r="K23" s="7">
        <f t="shared" si="6"/>
        <v>0</v>
      </c>
      <c r="L23" s="7"/>
      <c r="M23" s="15">
        <f t="shared" si="7"/>
        <v>0</v>
      </c>
      <c r="N23" s="7">
        <f t="shared" si="8"/>
        <v>0</v>
      </c>
    </row>
    <row r="24" spans="1:14" x14ac:dyDescent="0.3">
      <c r="A24" s="5" t="s">
        <v>8</v>
      </c>
      <c r="B24" s="24">
        <v>15.4</v>
      </c>
      <c r="C24" s="24">
        <v>15.98</v>
      </c>
      <c r="D24" s="23"/>
      <c r="E24" s="23">
        <f t="shared" si="0"/>
        <v>0.58000000000000007</v>
      </c>
      <c r="F24" s="23"/>
      <c r="G24" s="23">
        <f t="shared" si="1"/>
        <v>0.58000000000000007</v>
      </c>
      <c r="H24" s="7">
        <f t="shared" si="2"/>
        <v>1</v>
      </c>
      <c r="J24" s="15">
        <f t="shared" si="5"/>
        <v>0</v>
      </c>
      <c r="K24" s="7">
        <f t="shared" si="6"/>
        <v>0</v>
      </c>
      <c r="L24" s="7"/>
      <c r="M24" s="15">
        <f t="shared" si="7"/>
        <v>0</v>
      </c>
      <c r="N24" s="7">
        <f t="shared" si="8"/>
        <v>0</v>
      </c>
    </row>
    <row r="25" spans="1:14" x14ac:dyDescent="0.3">
      <c r="A25" s="5" t="s">
        <v>9</v>
      </c>
      <c r="B25" s="24">
        <v>15.56</v>
      </c>
      <c r="C25" s="24">
        <v>16.239999999999998</v>
      </c>
      <c r="D25" s="23"/>
      <c r="E25" s="23">
        <f t="shared" si="0"/>
        <v>0.67999999999999794</v>
      </c>
      <c r="F25" s="23"/>
      <c r="G25" s="23">
        <f t="shared" si="1"/>
        <v>0.67999999999999794</v>
      </c>
      <c r="H25" s="7">
        <f t="shared" si="2"/>
        <v>1</v>
      </c>
      <c r="J25" s="15">
        <f t="shared" si="5"/>
        <v>0</v>
      </c>
      <c r="K25" s="7">
        <f t="shared" si="6"/>
        <v>0</v>
      </c>
      <c r="L25" s="7"/>
      <c r="M25" s="15">
        <f t="shared" si="7"/>
        <v>0</v>
      </c>
      <c r="N25" s="7">
        <f t="shared" si="8"/>
        <v>0</v>
      </c>
    </row>
    <row r="26" spans="1:14" x14ac:dyDescent="0.3">
      <c r="A26" s="5" t="s">
        <v>10</v>
      </c>
      <c r="B26" s="24">
        <v>15.93</v>
      </c>
      <c r="C26" s="24">
        <v>13.53</v>
      </c>
      <c r="D26" s="23"/>
      <c r="E26" s="23">
        <f t="shared" si="0"/>
        <v>-2.4000000000000004</v>
      </c>
      <c r="F26" s="23"/>
      <c r="G26" s="23">
        <f t="shared" si="1"/>
        <v>0</v>
      </c>
      <c r="H26" s="7">
        <f t="shared" si="2"/>
        <v>0</v>
      </c>
      <c r="J26" s="15">
        <f t="shared" si="5"/>
        <v>0</v>
      </c>
      <c r="K26" s="7">
        <f t="shared" si="6"/>
        <v>0</v>
      </c>
      <c r="L26" s="7"/>
      <c r="M26" s="15">
        <f t="shared" si="7"/>
        <v>0</v>
      </c>
      <c r="N26" s="7">
        <f t="shared" si="8"/>
        <v>0</v>
      </c>
    </row>
    <row r="27" spans="1:14" x14ac:dyDescent="0.3">
      <c r="A27" s="5" t="s">
        <v>11</v>
      </c>
      <c r="B27" s="24">
        <v>15.76</v>
      </c>
      <c r="C27" s="24">
        <v>12.78</v>
      </c>
      <c r="D27" s="23"/>
      <c r="E27" s="23">
        <f t="shared" si="0"/>
        <v>-2.9800000000000004</v>
      </c>
      <c r="F27" s="23"/>
      <c r="G27" s="23">
        <f t="shared" si="1"/>
        <v>0</v>
      </c>
      <c r="H27" s="7">
        <f t="shared" si="2"/>
        <v>0</v>
      </c>
      <c r="J27" s="15">
        <f t="shared" si="5"/>
        <v>0</v>
      </c>
      <c r="K27" s="7">
        <f t="shared" si="6"/>
        <v>0</v>
      </c>
      <c r="L27" s="7"/>
      <c r="M27" s="15">
        <f t="shared" si="7"/>
        <v>0</v>
      </c>
      <c r="N27" s="7">
        <f t="shared" si="8"/>
        <v>0</v>
      </c>
    </row>
    <row r="28" spans="1:14" x14ac:dyDescent="0.3">
      <c r="A28" s="5" t="s">
        <v>12</v>
      </c>
      <c r="B28" s="24">
        <v>11.98</v>
      </c>
      <c r="C28" s="24">
        <v>12.61</v>
      </c>
      <c r="D28" s="23"/>
      <c r="E28" s="23">
        <f t="shared" si="0"/>
        <v>0.62999999999999901</v>
      </c>
      <c r="F28" s="23"/>
      <c r="G28" s="23">
        <f t="shared" si="1"/>
        <v>0.62999999999999901</v>
      </c>
      <c r="H28" s="7">
        <f t="shared" si="2"/>
        <v>1</v>
      </c>
      <c r="J28" s="15">
        <f t="shared" si="5"/>
        <v>0</v>
      </c>
      <c r="K28" s="7">
        <f t="shared" si="6"/>
        <v>0</v>
      </c>
      <c r="L28" s="7"/>
      <c r="M28" s="15">
        <f t="shared" si="7"/>
        <v>0</v>
      </c>
      <c r="N28" s="7">
        <f t="shared" si="8"/>
        <v>0</v>
      </c>
    </row>
    <row r="29" spans="1:14" x14ac:dyDescent="0.3">
      <c r="A29" s="5" t="s">
        <v>14</v>
      </c>
      <c r="B29" s="24">
        <v>11.96</v>
      </c>
      <c r="C29" s="24">
        <v>12.69</v>
      </c>
      <c r="D29" s="23"/>
      <c r="E29" s="23">
        <f t="shared" si="0"/>
        <v>0.72999999999999865</v>
      </c>
      <c r="F29" s="23"/>
      <c r="G29" s="23">
        <f t="shared" si="1"/>
        <v>0.72999999999999865</v>
      </c>
      <c r="H29" s="7">
        <f t="shared" si="2"/>
        <v>1</v>
      </c>
      <c r="J29" s="15">
        <f t="shared" si="5"/>
        <v>0</v>
      </c>
      <c r="K29" s="7">
        <f t="shared" si="6"/>
        <v>0</v>
      </c>
      <c r="L29" s="7"/>
      <c r="M29" s="15">
        <f t="shared" si="7"/>
        <v>0</v>
      </c>
      <c r="N29" s="7">
        <f t="shared" si="8"/>
        <v>0</v>
      </c>
    </row>
    <row r="30" spans="1:14" x14ac:dyDescent="0.3">
      <c r="A30" s="5" t="s">
        <v>2</v>
      </c>
      <c r="B30" s="24">
        <v>11.95</v>
      </c>
      <c r="C30" s="24">
        <v>12.28</v>
      </c>
      <c r="D30" s="23"/>
      <c r="E30" s="23">
        <f t="shared" si="0"/>
        <v>0.33000000000000007</v>
      </c>
      <c r="F30" s="23"/>
      <c r="G30" s="23">
        <f t="shared" si="1"/>
        <v>0.33000000000000007</v>
      </c>
      <c r="H30" s="7">
        <f t="shared" si="2"/>
        <v>1</v>
      </c>
      <c r="J30" s="15">
        <f t="shared" si="5"/>
        <v>0</v>
      </c>
      <c r="K30" s="7">
        <f t="shared" si="6"/>
        <v>0</v>
      </c>
      <c r="L30" s="7"/>
      <c r="M30" s="15">
        <f t="shared" si="7"/>
        <v>0</v>
      </c>
      <c r="N30" s="7">
        <f t="shared" si="8"/>
        <v>0</v>
      </c>
    </row>
    <row r="31" spans="1:14" x14ac:dyDescent="0.3">
      <c r="A31" s="5" t="s">
        <v>3</v>
      </c>
      <c r="B31" s="24">
        <v>11.62</v>
      </c>
      <c r="C31" s="24">
        <v>12.19</v>
      </c>
      <c r="D31" s="23"/>
      <c r="E31" s="23">
        <f t="shared" si="0"/>
        <v>0.57000000000000028</v>
      </c>
      <c r="F31" s="23"/>
      <c r="G31" s="23">
        <f t="shared" si="1"/>
        <v>0.57000000000000028</v>
      </c>
      <c r="H31" s="7">
        <f t="shared" si="2"/>
        <v>1</v>
      </c>
      <c r="J31" s="15">
        <f t="shared" si="5"/>
        <v>0</v>
      </c>
      <c r="K31" s="7">
        <f t="shared" si="6"/>
        <v>0</v>
      </c>
      <c r="L31" s="7"/>
      <c r="M31" s="15">
        <f t="shared" si="7"/>
        <v>0</v>
      </c>
      <c r="N31" s="7">
        <f t="shared" si="8"/>
        <v>0</v>
      </c>
    </row>
    <row r="32" spans="1:14" x14ac:dyDescent="0.3">
      <c r="A32" s="5" t="s">
        <v>4</v>
      </c>
      <c r="B32" s="24">
        <v>11.47</v>
      </c>
      <c r="C32" s="24">
        <v>11.88</v>
      </c>
      <c r="D32" s="23"/>
      <c r="E32" s="23">
        <f t="shared" si="0"/>
        <v>0.41000000000000014</v>
      </c>
      <c r="F32" s="23"/>
      <c r="G32" s="23">
        <f t="shared" si="1"/>
        <v>0.41000000000000014</v>
      </c>
      <c r="H32" s="7">
        <f t="shared" si="2"/>
        <v>1</v>
      </c>
      <c r="J32" s="15">
        <f t="shared" si="5"/>
        <v>0</v>
      </c>
      <c r="K32" s="7">
        <f t="shared" si="6"/>
        <v>0</v>
      </c>
      <c r="L32" s="7"/>
      <c r="M32" s="15">
        <f t="shared" si="7"/>
        <v>0</v>
      </c>
      <c r="N32" s="7">
        <f t="shared" si="8"/>
        <v>0</v>
      </c>
    </row>
    <row r="33" spans="1:14" x14ac:dyDescent="0.3">
      <c r="A33" s="5" t="s">
        <v>5</v>
      </c>
      <c r="B33" s="24">
        <v>11.26</v>
      </c>
      <c r="C33" s="24">
        <v>11.29</v>
      </c>
      <c r="D33" s="23"/>
      <c r="E33" s="23">
        <f t="shared" si="0"/>
        <v>2.9999999999999361E-2</v>
      </c>
      <c r="F33" s="23"/>
      <c r="G33" s="23">
        <f t="shared" si="1"/>
        <v>2.9999999999999361E-2</v>
      </c>
      <c r="H33" s="7">
        <f t="shared" si="2"/>
        <v>1</v>
      </c>
      <c r="J33" s="15">
        <f t="shared" si="5"/>
        <v>0</v>
      </c>
      <c r="K33" s="7">
        <f t="shared" si="6"/>
        <v>0</v>
      </c>
      <c r="L33" s="7"/>
      <c r="M33" s="15">
        <f t="shared" si="7"/>
        <v>0</v>
      </c>
      <c r="N33" s="7">
        <f t="shared" si="8"/>
        <v>0</v>
      </c>
    </row>
    <row r="34" spans="1:14" x14ac:dyDescent="0.3">
      <c r="A34" s="5" t="s">
        <v>6</v>
      </c>
      <c r="B34" s="24">
        <v>11.03</v>
      </c>
      <c r="C34" s="24">
        <v>11.19</v>
      </c>
      <c r="D34" s="23"/>
      <c r="E34" s="23">
        <f t="shared" si="0"/>
        <v>0.16000000000000014</v>
      </c>
      <c r="F34" s="23"/>
      <c r="G34" s="23">
        <f t="shared" si="1"/>
        <v>0.16000000000000014</v>
      </c>
      <c r="H34" s="7">
        <f t="shared" si="2"/>
        <v>1</v>
      </c>
      <c r="J34" s="15">
        <f t="shared" si="5"/>
        <v>0</v>
      </c>
      <c r="K34" s="7">
        <f t="shared" si="6"/>
        <v>0</v>
      </c>
      <c r="L34" s="7"/>
      <c r="M34" s="15">
        <f t="shared" si="7"/>
        <v>0</v>
      </c>
      <c r="N34" s="7">
        <f t="shared" si="8"/>
        <v>0</v>
      </c>
    </row>
    <row r="35" spans="1:14" x14ac:dyDescent="0.3">
      <c r="A35" s="5" t="s">
        <v>7</v>
      </c>
      <c r="B35" s="24">
        <v>10.62</v>
      </c>
      <c r="C35" s="24">
        <v>11.14</v>
      </c>
      <c r="D35" s="23"/>
      <c r="E35" s="23">
        <f t="shared" si="0"/>
        <v>0.52000000000000135</v>
      </c>
      <c r="F35" s="23"/>
      <c r="G35" s="23">
        <f t="shared" si="1"/>
        <v>0.52000000000000135</v>
      </c>
      <c r="H35" s="7">
        <f t="shared" si="2"/>
        <v>1</v>
      </c>
      <c r="J35" s="15">
        <f t="shared" si="5"/>
        <v>0</v>
      </c>
      <c r="K35" s="7">
        <f t="shared" si="6"/>
        <v>0</v>
      </c>
      <c r="L35" s="7"/>
      <c r="M35" s="15">
        <f t="shared" si="7"/>
        <v>0</v>
      </c>
      <c r="N35" s="7">
        <f t="shared" si="8"/>
        <v>0</v>
      </c>
    </row>
    <row r="36" spans="1:14" x14ac:dyDescent="0.3">
      <c r="A36" s="5" t="s">
        <v>8</v>
      </c>
      <c r="B36" s="24">
        <v>10.48</v>
      </c>
      <c r="C36" s="24">
        <v>11.07</v>
      </c>
      <c r="D36" s="23"/>
      <c r="E36" s="23">
        <f t="shared" si="0"/>
        <v>0.58999999999999986</v>
      </c>
      <c r="F36" s="23"/>
      <c r="G36" s="23">
        <f t="shared" si="1"/>
        <v>0.58999999999999986</v>
      </c>
      <c r="H36" s="7">
        <f t="shared" si="2"/>
        <v>1</v>
      </c>
      <c r="J36" s="15">
        <f t="shared" si="5"/>
        <v>0</v>
      </c>
      <c r="K36" s="7">
        <f t="shared" si="6"/>
        <v>0</v>
      </c>
      <c r="L36" s="7"/>
      <c r="M36" s="15">
        <f t="shared" si="7"/>
        <v>0</v>
      </c>
      <c r="N36" s="7">
        <f t="shared" si="8"/>
        <v>0</v>
      </c>
    </row>
    <row r="37" spans="1:14" x14ac:dyDescent="0.3">
      <c r="A37" s="5" t="s">
        <v>9</v>
      </c>
      <c r="B37" s="24">
        <v>10.46</v>
      </c>
      <c r="C37" s="24">
        <v>10.91</v>
      </c>
      <c r="D37" s="23"/>
      <c r="E37" s="23">
        <f t="shared" si="0"/>
        <v>0.44999999999999929</v>
      </c>
      <c r="F37" s="23"/>
      <c r="G37" s="23">
        <f t="shared" si="1"/>
        <v>0.44999999999999929</v>
      </c>
      <c r="H37" s="7">
        <f t="shared" si="2"/>
        <v>1</v>
      </c>
      <c r="J37" s="15">
        <f t="shared" si="5"/>
        <v>0</v>
      </c>
      <c r="K37" s="7">
        <f t="shared" si="6"/>
        <v>0</v>
      </c>
      <c r="L37" s="7"/>
      <c r="M37" s="15">
        <f t="shared" si="7"/>
        <v>0</v>
      </c>
      <c r="N37" s="7">
        <f t="shared" si="8"/>
        <v>0</v>
      </c>
    </row>
    <row r="38" spans="1:14" x14ac:dyDescent="0.3">
      <c r="A38" s="5" t="s">
        <v>10</v>
      </c>
      <c r="B38" s="24">
        <v>10.15</v>
      </c>
      <c r="C38" s="24">
        <v>11.12</v>
      </c>
      <c r="D38" s="23"/>
      <c r="E38" s="23">
        <f t="shared" si="0"/>
        <v>0.96999999999999886</v>
      </c>
      <c r="F38" s="23"/>
      <c r="G38" s="23">
        <f t="shared" si="1"/>
        <v>0.96999999999999886</v>
      </c>
      <c r="H38" s="7">
        <f t="shared" si="2"/>
        <v>1</v>
      </c>
      <c r="J38" s="15">
        <f t="shared" si="5"/>
        <v>0</v>
      </c>
      <c r="K38" s="7">
        <f t="shared" si="6"/>
        <v>0</v>
      </c>
      <c r="L38" s="7"/>
      <c r="M38" s="15">
        <f t="shared" si="7"/>
        <v>0</v>
      </c>
      <c r="N38" s="7">
        <f t="shared" si="8"/>
        <v>0</v>
      </c>
    </row>
    <row r="39" spans="1:14" x14ac:dyDescent="0.3">
      <c r="A39" s="5" t="s">
        <v>11</v>
      </c>
      <c r="B39" s="24">
        <v>10.6</v>
      </c>
      <c r="C39" s="24">
        <v>11.26</v>
      </c>
      <c r="D39" s="23"/>
      <c r="E39" s="23">
        <f t="shared" si="0"/>
        <v>0.66000000000000014</v>
      </c>
      <c r="F39" s="23"/>
      <c r="G39" s="23">
        <f t="shared" si="1"/>
        <v>0.66000000000000014</v>
      </c>
      <c r="H39" s="7">
        <f t="shared" si="2"/>
        <v>1</v>
      </c>
      <c r="J39" s="15">
        <f t="shared" si="5"/>
        <v>0</v>
      </c>
      <c r="K39" s="7">
        <f t="shared" si="6"/>
        <v>0</v>
      </c>
      <c r="L39" s="7"/>
      <c r="M39" s="15">
        <f t="shared" si="7"/>
        <v>0</v>
      </c>
      <c r="N39" s="7">
        <f t="shared" si="8"/>
        <v>0</v>
      </c>
    </row>
    <row r="40" spans="1:14" x14ac:dyDescent="0.3">
      <c r="A40" s="5" t="s">
        <v>12</v>
      </c>
      <c r="B40" s="24">
        <v>10.52</v>
      </c>
      <c r="C40" s="24">
        <v>11.62</v>
      </c>
      <c r="D40" s="23"/>
      <c r="E40" s="23">
        <f t="shared" si="0"/>
        <v>1.0999999999999996</v>
      </c>
      <c r="F40" s="23"/>
      <c r="G40" s="23">
        <f t="shared" si="1"/>
        <v>1.0999999999999996</v>
      </c>
      <c r="H40" s="7">
        <f t="shared" si="2"/>
        <v>1</v>
      </c>
      <c r="J40" s="15">
        <f t="shared" si="5"/>
        <v>0</v>
      </c>
      <c r="K40" s="7">
        <f t="shared" si="6"/>
        <v>0</v>
      </c>
      <c r="L40" s="7"/>
      <c r="M40" s="15">
        <f t="shared" si="7"/>
        <v>0</v>
      </c>
      <c r="N40" s="7">
        <f t="shared" si="8"/>
        <v>0</v>
      </c>
    </row>
    <row r="41" spans="1:14" x14ac:dyDescent="0.3">
      <c r="A41" s="5" t="s">
        <v>15</v>
      </c>
      <c r="B41" s="24">
        <v>10.56</v>
      </c>
      <c r="C41" s="24">
        <v>11.29</v>
      </c>
      <c r="D41" s="23"/>
      <c r="E41" s="23">
        <f t="shared" si="0"/>
        <v>0.72999999999999865</v>
      </c>
      <c r="F41" s="23"/>
      <c r="G41" s="23">
        <f t="shared" si="1"/>
        <v>0.72999999999999865</v>
      </c>
      <c r="H41" s="7">
        <f t="shared" si="2"/>
        <v>1</v>
      </c>
      <c r="J41" s="15">
        <f t="shared" si="5"/>
        <v>0</v>
      </c>
      <c r="K41" s="7">
        <f t="shared" si="6"/>
        <v>0</v>
      </c>
      <c r="L41" s="7"/>
      <c r="M41" s="15">
        <f t="shared" si="7"/>
        <v>0</v>
      </c>
      <c r="N41" s="7">
        <f t="shared" si="8"/>
        <v>0</v>
      </c>
    </row>
    <row r="42" spans="1:14" x14ac:dyDescent="0.3">
      <c r="A42" s="5" t="s">
        <v>2</v>
      </c>
      <c r="B42" s="24">
        <v>10.23</v>
      </c>
      <c r="C42" s="24">
        <v>10.66</v>
      </c>
      <c r="D42" s="23"/>
      <c r="E42" s="23">
        <f t="shared" si="0"/>
        <v>0.42999999999999972</v>
      </c>
      <c r="F42" s="23"/>
      <c r="G42" s="23">
        <f t="shared" si="1"/>
        <v>0.42999999999999972</v>
      </c>
      <c r="H42" s="7">
        <f t="shared" si="2"/>
        <v>1</v>
      </c>
      <c r="J42" s="15">
        <f t="shared" si="5"/>
        <v>0</v>
      </c>
      <c r="K42" s="7">
        <f t="shared" si="6"/>
        <v>0</v>
      </c>
      <c r="L42" s="7"/>
      <c r="M42" s="15">
        <f t="shared" si="7"/>
        <v>0</v>
      </c>
      <c r="N42" s="7">
        <f t="shared" si="8"/>
        <v>0</v>
      </c>
    </row>
    <row r="43" spans="1:14" x14ac:dyDescent="0.3">
      <c r="A43" s="5" t="s">
        <v>3</v>
      </c>
      <c r="B43" s="24">
        <v>9.81</v>
      </c>
      <c r="C43" s="24">
        <v>10.54</v>
      </c>
      <c r="D43" s="23"/>
      <c r="E43" s="23">
        <f t="shared" si="0"/>
        <v>0.72999999999999865</v>
      </c>
      <c r="F43" s="23"/>
      <c r="G43" s="23">
        <f t="shared" si="1"/>
        <v>0.72999999999999865</v>
      </c>
      <c r="H43" s="7">
        <f t="shared" si="2"/>
        <v>1</v>
      </c>
      <c r="J43" s="15">
        <f t="shared" si="5"/>
        <v>0</v>
      </c>
      <c r="K43" s="7">
        <f t="shared" si="6"/>
        <v>0</v>
      </c>
      <c r="L43" s="7"/>
      <c r="M43" s="15">
        <f t="shared" si="7"/>
        <v>0</v>
      </c>
      <c r="N43" s="7">
        <f t="shared" si="8"/>
        <v>0</v>
      </c>
    </row>
    <row r="44" spans="1:14" x14ac:dyDescent="0.3">
      <c r="A44" s="5" t="s">
        <v>4</v>
      </c>
      <c r="B44" s="24">
        <v>9.64</v>
      </c>
      <c r="C44" s="24">
        <v>10.44</v>
      </c>
      <c r="D44" s="23"/>
      <c r="E44" s="23">
        <f t="shared" si="0"/>
        <v>0.79999999999999893</v>
      </c>
      <c r="F44" s="23"/>
      <c r="G44" s="23">
        <f t="shared" si="1"/>
        <v>0.79999999999999893</v>
      </c>
      <c r="H44" s="7">
        <f t="shared" si="2"/>
        <v>1</v>
      </c>
      <c r="J44" s="15">
        <f t="shared" si="5"/>
        <v>0</v>
      </c>
      <c r="K44" s="7">
        <f t="shared" si="6"/>
        <v>0</v>
      </c>
      <c r="L44" s="7"/>
      <c r="M44" s="15">
        <f t="shared" si="7"/>
        <v>0</v>
      </c>
      <c r="N44" s="7">
        <f t="shared" si="8"/>
        <v>0</v>
      </c>
    </row>
    <row r="45" spans="1:14" x14ac:dyDescent="0.3">
      <c r="A45" s="5" t="s">
        <v>5</v>
      </c>
      <c r="B45" s="24">
        <v>9.7100000000000009</v>
      </c>
      <c r="C45" s="24">
        <v>10.43</v>
      </c>
      <c r="D45" s="23"/>
      <c r="E45" s="23">
        <f t="shared" si="0"/>
        <v>0.71999999999999886</v>
      </c>
      <c r="F45" s="23"/>
      <c r="G45" s="23">
        <f t="shared" si="1"/>
        <v>0.71999999999999886</v>
      </c>
      <c r="H45" s="7">
        <f t="shared" si="2"/>
        <v>1</v>
      </c>
      <c r="J45" s="15">
        <f t="shared" si="5"/>
        <v>0</v>
      </c>
      <c r="K45" s="7">
        <f t="shared" si="6"/>
        <v>0</v>
      </c>
      <c r="L45" s="7"/>
      <c r="M45" s="15">
        <f t="shared" si="7"/>
        <v>0</v>
      </c>
      <c r="N45" s="7">
        <f t="shared" si="8"/>
        <v>0</v>
      </c>
    </row>
    <row r="46" spans="1:14" x14ac:dyDescent="0.3">
      <c r="A46" s="5" t="s">
        <v>6</v>
      </c>
      <c r="B46" s="24">
        <v>9.74</v>
      </c>
      <c r="C46" s="24">
        <v>10.46</v>
      </c>
      <c r="D46" s="23"/>
      <c r="E46" s="23">
        <f t="shared" si="0"/>
        <v>0.72000000000000064</v>
      </c>
      <c r="F46" s="23"/>
      <c r="G46" s="23">
        <f t="shared" si="1"/>
        <v>0.72000000000000064</v>
      </c>
      <c r="H46" s="7">
        <f t="shared" si="2"/>
        <v>1</v>
      </c>
      <c r="J46" s="15">
        <f t="shared" si="5"/>
        <v>0</v>
      </c>
      <c r="K46" s="7">
        <f t="shared" si="6"/>
        <v>0</v>
      </c>
      <c r="L46" s="7"/>
      <c r="M46" s="15">
        <f t="shared" si="7"/>
        <v>0</v>
      </c>
      <c r="N46" s="7">
        <f t="shared" si="8"/>
        <v>0</v>
      </c>
    </row>
    <row r="47" spans="1:14" x14ac:dyDescent="0.3">
      <c r="A47" s="5" t="s">
        <v>7</v>
      </c>
      <c r="B47" s="24">
        <v>9.77</v>
      </c>
      <c r="C47" s="24">
        <v>10.63</v>
      </c>
      <c r="D47" s="23"/>
      <c r="E47" s="23">
        <f>+C47-B47</f>
        <v>0.86000000000000121</v>
      </c>
      <c r="F47" s="23"/>
      <c r="G47" s="23">
        <f>IF(E47&gt;0,E47,0)</f>
        <v>0.86000000000000121</v>
      </c>
      <c r="H47" s="7">
        <f>IF(G47&gt;0,1,0)</f>
        <v>1</v>
      </c>
      <c r="J47" s="15">
        <f t="shared" si="5"/>
        <v>0</v>
      </c>
      <c r="K47" s="7">
        <f t="shared" si="6"/>
        <v>0</v>
      </c>
      <c r="L47" s="7"/>
      <c r="M47" s="15">
        <f t="shared" si="7"/>
        <v>0</v>
      </c>
      <c r="N47" s="7">
        <f t="shared" si="8"/>
        <v>0</v>
      </c>
    </row>
    <row r="48" spans="1:14" x14ac:dyDescent="0.3">
      <c r="A48" s="5" t="s">
        <v>8</v>
      </c>
      <c r="B48" s="24">
        <v>10.97</v>
      </c>
      <c r="C48" s="24">
        <v>10.81</v>
      </c>
      <c r="D48" s="23"/>
      <c r="E48" s="23">
        <f>+C48-B48</f>
        <v>-0.16000000000000014</v>
      </c>
      <c r="F48" s="23"/>
      <c r="G48" s="23">
        <f>IF(E48&gt;0,E48,0)</f>
        <v>0</v>
      </c>
      <c r="H48" s="7">
        <f>IF(G48&gt;0,1,0)</f>
        <v>0</v>
      </c>
      <c r="J48" s="15">
        <f t="shared" si="5"/>
        <v>0</v>
      </c>
      <c r="K48" s="7">
        <f t="shared" si="6"/>
        <v>0</v>
      </c>
      <c r="L48" s="7"/>
      <c r="M48" s="15">
        <f t="shared" si="7"/>
        <v>0</v>
      </c>
      <c r="N48" s="7">
        <f t="shared" si="8"/>
        <v>0</v>
      </c>
    </row>
    <row r="49" spans="1:15" x14ac:dyDescent="0.3">
      <c r="A49" s="5" t="s">
        <v>9</v>
      </c>
      <c r="B49" s="24">
        <v>13.71</v>
      </c>
      <c r="C49" s="24">
        <v>10.76</v>
      </c>
      <c r="D49" s="23"/>
      <c r="E49" s="23">
        <f>+C49-B49</f>
        <v>-2.9500000000000011</v>
      </c>
      <c r="F49" s="23"/>
      <c r="G49" s="23">
        <f>IF(E49&gt;0,E49,0)</f>
        <v>0</v>
      </c>
      <c r="H49" s="7">
        <f>IF(G49&gt;0,1,0)</f>
        <v>0</v>
      </c>
      <c r="J49" s="15">
        <f t="shared" si="5"/>
        <v>0</v>
      </c>
      <c r="K49" s="7">
        <f t="shared" si="6"/>
        <v>0</v>
      </c>
      <c r="L49" s="7"/>
      <c r="M49" s="15">
        <f t="shared" si="7"/>
        <v>0</v>
      </c>
      <c r="N49" s="7">
        <f t="shared" si="8"/>
        <v>0</v>
      </c>
    </row>
    <row r="50" spans="1:15" x14ac:dyDescent="0.3">
      <c r="A50" s="5" t="s">
        <v>10</v>
      </c>
      <c r="B50" s="24">
        <v>14.27</v>
      </c>
      <c r="C50" s="24">
        <v>10.84</v>
      </c>
      <c r="D50" s="23"/>
      <c r="E50" s="23">
        <f>+C50-B50</f>
        <v>-3.4299999999999997</v>
      </c>
      <c r="F50" s="23"/>
      <c r="G50" s="23">
        <f>IF(E50&gt;0,E50,0)</f>
        <v>0</v>
      </c>
      <c r="H50" s="7">
        <f>IF(G50&gt;0,1,0)</f>
        <v>0</v>
      </c>
      <c r="J50" s="15">
        <f t="shared" si="5"/>
        <v>0</v>
      </c>
      <c r="K50" s="7">
        <f t="shared" si="6"/>
        <v>0</v>
      </c>
      <c r="L50" s="7"/>
      <c r="M50" s="15">
        <f t="shared" si="7"/>
        <v>0</v>
      </c>
      <c r="N50" s="7">
        <f t="shared" si="8"/>
        <v>0</v>
      </c>
    </row>
    <row r="53" spans="1:15" x14ac:dyDescent="0.3">
      <c r="N53" s="33"/>
      <c r="O53" s="29" t="s">
        <v>64</v>
      </c>
    </row>
    <row r="55" spans="1:15" x14ac:dyDescent="0.3">
      <c r="A55" s="5"/>
      <c r="B55" s="24"/>
      <c r="C55" s="24"/>
      <c r="D55" s="23"/>
      <c r="E55" s="23"/>
      <c r="F55" s="23"/>
      <c r="G55" s="23"/>
      <c r="J55" s="15"/>
      <c r="K55" s="7"/>
      <c r="L55" s="7"/>
      <c r="N55" s="7"/>
    </row>
    <row r="56" spans="1:15" x14ac:dyDescent="0.3">
      <c r="A56" s="5"/>
      <c r="B56" s="24"/>
      <c r="C56" s="24"/>
      <c r="D56" s="23"/>
      <c r="E56" s="23"/>
      <c r="F56" s="23"/>
      <c r="G56" s="23"/>
      <c r="J56" s="15"/>
      <c r="K56" s="7"/>
      <c r="L56" s="7"/>
      <c r="M56" s="28"/>
      <c r="N56" s="28" t="str">
        <f>+N1</f>
        <v>Exhibit NMPF - 37A</v>
      </c>
    </row>
    <row r="57" spans="1:15" x14ac:dyDescent="0.3">
      <c r="A57" s="21" t="s">
        <v>50</v>
      </c>
    </row>
    <row r="58" spans="1:15" ht="113.4" customHeight="1" x14ac:dyDescent="0.3">
      <c r="A58" s="1"/>
      <c r="B58" s="2" t="s">
        <v>0</v>
      </c>
      <c r="C58" s="2" t="s">
        <v>36</v>
      </c>
      <c r="E58" s="2" t="s">
        <v>39</v>
      </c>
      <c r="F58" s="2"/>
      <c r="G58" s="2" t="s">
        <v>108</v>
      </c>
      <c r="H58" s="2" t="s">
        <v>92</v>
      </c>
      <c r="J58" s="2" t="s">
        <v>109</v>
      </c>
      <c r="K58" s="2" t="s">
        <v>93</v>
      </c>
      <c r="L58" s="2"/>
      <c r="M58" s="2" t="s">
        <v>116</v>
      </c>
      <c r="N58" s="2" t="s">
        <v>94</v>
      </c>
    </row>
    <row r="59" spans="1:15" x14ac:dyDescent="0.3">
      <c r="A59" s="5"/>
      <c r="B59" s="24"/>
      <c r="C59" s="24"/>
      <c r="D59" s="23"/>
      <c r="E59" s="23"/>
      <c r="F59" s="23"/>
      <c r="G59" s="23"/>
      <c r="J59" s="15"/>
      <c r="K59" s="7"/>
      <c r="L59" s="7"/>
      <c r="M59" s="28"/>
      <c r="N59" s="28"/>
    </row>
    <row r="60" spans="1:15" x14ac:dyDescent="0.3">
      <c r="A60" s="5" t="s">
        <v>11</v>
      </c>
      <c r="B60" s="24">
        <v>14</v>
      </c>
      <c r="C60" s="24">
        <v>10.99</v>
      </c>
      <c r="D60" s="23"/>
      <c r="E60" s="23">
        <f t="shared" ref="E60:E61" si="9">+C60-B60</f>
        <v>-3.01</v>
      </c>
      <c r="F60" s="23"/>
      <c r="G60" s="23">
        <f t="shared" ref="G60:G61" si="10">IF(E60&gt;0,E60,0)</f>
        <v>0</v>
      </c>
      <c r="H60" s="7">
        <f t="shared" ref="H60:H61" si="11">IF(G60&gt;0,1,0)</f>
        <v>0</v>
      </c>
      <c r="J60" s="15">
        <f t="shared" ref="J60:J106" si="12">IF(C60&gt;(B60+1.6),C60-B60-1.6,0)</f>
        <v>0</v>
      </c>
      <c r="K60" s="7">
        <f t="shared" ref="K60:K106" si="13">IF(J60&gt;0,1,0)</f>
        <v>0</v>
      </c>
      <c r="L60" s="7"/>
      <c r="M60" s="15">
        <f t="shared" ref="M60:M106" si="14">IF(C60&gt;(B60+2.2),C60-B60-2.2,0)</f>
        <v>0</v>
      </c>
      <c r="N60" s="7">
        <f t="shared" ref="N60:N106" si="15">IF(M60&gt;0,1,0)</f>
        <v>0</v>
      </c>
    </row>
    <row r="61" spans="1:15" x14ac:dyDescent="0.3">
      <c r="A61" s="5" t="s">
        <v>12</v>
      </c>
      <c r="B61" s="24">
        <v>13.84</v>
      </c>
      <c r="C61" s="24">
        <v>11.3</v>
      </c>
      <c r="D61" s="23"/>
      <c r="E61" s="23">
        <f t="shared" si="9"/>
        <v>-2.5399999999999991</v>
      </c>
      <c r="F61" s="23"/>
      <c r="G61" s="23">
        <f t="shared" si="10"/>
        <v>0</v>
      </c>
      <c r="H61" s="7">
        <f t="shared" si="11"/>
        <v>0</v>
      </c>
      <c r="J61" s="15">
        <f t="shared" si="12"/>
        <v>0</v>
      </c>
      <c r="K61" s="7">
        <f t="shared" si="13"/>
        <v>0</v>
      </c>
      <c r="L61" s="7"/>
      <c r="M61" s="15">
        <f t="shared" si="14"/>
        <v>0</v>
      </c>
      <c r="N61" s="7">
        <f t="shared" si="15"/>
        <v>0</v>
      </c>
    </row>
    <row r="62" spans="1:15" x14ac:dyDescent="0.3">
      <c r="A62" s="5" t="s">
        <v>16</v>
      </c>
      <c r="B62" s="23">
        <v>11.85</v>
      </c>
      <c r="C62" s="23">
        <v>11.67</v>
      </c>
      <c r="D62" s="23"/>
      <c r="E62" s="23">
        <f t="shared" si="0"/>
        <v>-0.17999999999999972</v>
      </c>
      <c r="F62" s="23"/>
      <c r="G62" s="23">
        <f t="shared" si="1"/>
        <v>0</v>
      </c>
      <c r="H62" s="7">
        <f t="shared" si="2"/>
        <v>0</v>
      </c>
      <c r="J62" s="15">
        <f t="shared" si="12"/>
        <v>0</v>
      </c>
      <c r="K62" s="7">
        <f t="shared" si="13"/>
        <v>0</v>
      </c>
      <c r="L62" s="7"/>
      <c r="M62" s="15">
        <f t="shared" si="14"/>
        <v>0</v>
      </c>
      <c r="N62" s="7">
        <f t="shared" si="15"/>
        <v>0</v>
      </c>
    </row>
    <row r="63" spans="1:15" x14ac:dyDescent="0.3">
      <c r="A63" s="5" t="s">
        <v>2</v>
      </c>
      <c r="B63" s="23">
        <v>11.59</v>
      </c>
      <c r="C63" s="23">
        <v>12.9</v>
      </c>
      <c r="D63" s="23"/>
      <c r="E63" s="23">
        <f t="shared" si="0"/>
        <v>1.3100000000000005</v>
      </c>
      <c r="F63" s="23"/>
      <c r="G63" s="23">
        <f t="shared" si="1"/>
        <v>1.3100000000000005</v>
      </c>
      <c r="H63" s="7">
        <f t="shared" si="2"/>
        <v>1</v>
      </c>
      <c r="J63" s="15">
        <f t="shared" si="12"/>
        <v>0</v>
      </c>
      <c r="K63" s="7">
        <f t="shared" si="13"/>
        <v>0</v>
      </c>
      <c r="L63" s="7"/>
      <c r="M63" s="15">
        <f t="shared" si="14"/>
        <v>0</v>
      </c>
      <c r="N63" s="7">
        <f t="shared" si="15"/>
        <v>0</v>
      </c>
    </row>
    <row r="64" spans="1:15" x14ac:dyDescent="0.3">
      <c r="A64" s="5" t="s">
        <v>3</v>
      </c>
      <c r="B64" s="23">
        <v>11.94</v>
      </c>
      <c r="C64" s="23">
        <v>14.79</v>
      </c>
      <c r="D64" s="23"/>
      <c r="E64" s="23">
        <f t="shared" si="0"/>
        <v>2.8499999999999996</v>
      </c>
      <c r="F64" s="23"/>
      <c r="G64" s="23">
        <f t="shared" si="1"/>
        <v>2.8499999999999996</v>
      </c>
      <c r="H64" s="7">
        <f t="shared" si="2"/>
        <v>1</v>
      </c>
      <c r="J64" s="15">
        <f t="shared" si="12"/>
        <v>1.2499999999999996</v>
      </c>
      <c r="K64" s="7">
        <f t="shared" si="13"/>
        <v>1</v>
      </c>
      <c r="L64" s="7"/>
      <c r="M64" s="15">
        <f t="shared" si="14"/>
        <v>0.64999999999999947</v>
      </c>
      <c r="N64" s="7">
        <f t="shared" si="15"/>
        <v>1</v>
      </c>
    </row>
    <row r="65" spans="1:14" x14ac:dyDescent="0.3">
      <c r="A65" s="5" t="s">
        <v>4</v>
      </c>
      <c r="B65" s="23">
        <v>13.639999999999999</v>
      </c>
      <c r="C65" s="23">
        <v>15.21</v>
      </c>
      <c r="D65" s="23"/>
      <c r="E65" s="23">
        <f t="shared" si="0"/>
        <v>1.5700000000000021</v>
      </c>
      <c r="F65" s="23"/>
      <c r="G65" s="23">
        <f t="shared" si="1"/>
        <v>1.5700000000000021</v>
      </c>
      <c r="H65" s="7">
        <f t="shared" si="2"/>
        <v>1</v>
      </c>
      <c r="J65" s="15">
        <f t="shared" si="12"/>
        <v>0</v>
      </c>
      <c r="K65" s="7">
        <f t="shared" si="13"/>
        <v>0</v>
      </c>
      <c r="L65" s="7"/>
      <c r="M65" s="15">
        <f t="shared" si="14"/>
        <v>0</v>
      </c>
      <c r="N65" s="7">
        <f t="shared" si="15"/>
        <v>0</v>
      </c>
    </row>
    <row r="66" spans="1:14" x14ac:dyDescent="0.3">
      <c r="A66" s="5" t="s">
        <v>5</v>
      </c>
      <c r="B66" s="23">
        <v>19.649999999999999</v>
      </c>
      <c r="C66" s="23">
        <v>15.03</v>
      </c>
      <c r="D66" s="23"/>
      <c r="E66" s="23">
        <f t="shared" si="0"/>
        <v>-4.6199999999999992</v>
      </c>
      <c r="F66" s="23"/>
      <c r="G66" s="23">
        <f t="shared" si="1"/>
        <v>0</v>
      </c>
      <c r="H66" s="7">
        <f t="shared" si="2"/>
        <v>0</v>
      </c>
      <c r="J66" s="15">
        <f t="shared" si="12"/>
        <v>0</v>
      </c>
      <c r="K66" s="7">
        <f t="shared" si="13"/>
        <v>0</v>
      </c>
      <c r="L66" s="7"/>
      <c r="M66" s="15">
        <f t="shared" si="14"/>
        <v>0</v>
      </c>
      <c r="N66" s="7">
        <f t="shared" si="15"/>
        <v>0</v>
      </c>
    </row>
    <row r="67" spans="1:14" x14ac:dyDescent="0.3">
      <c r="A67" s="5" t="s">
        <v>6</v>
      </c>
      <c r="B67" s="23">
        <v>21.13</v>
      </c>
      <c r="C67" s="23">
        <v>14.31</v>
      </c>
      <c r="D67" s="23"/>
      <c r="E67" s="23">
        <f t="shared" si="0"/>
        <v>-6.8199999999999985</v>
      </c>
      <c r="F67" s="23"/>
      <c r="G67" s="23">
        <f t="shared" si="1"/>
        <v>0</v>
      </c>
      <c r="H67" s="7">
        <f t="shared" si="2"/>
        <v>0</v>
      </c>
      <c r="J67" s="15">
        <f t="shared" si="12"/>
        <v>0</v>
      </c>
      <c r="K67" s="7">
        <f t="shared" si="13"/>
        <v>0</v>
      </c>
      <c r="L67" s="7"/>
      <c r="M67" s="15">
        <f t="shared" si="14"/>
        <v>0</v>
      </c>
      <c r="N67" s="7">
        <f t="shared" si="15"/>
        <v>0</v>
      </c>
    </row>
    <row r="68" spans="1:14" x14ac:dyDescent="0.3">
      <c r="A68" s="5" t="s">
        <v>7</v>
      </c>
      <c r="B68" s="23">
        <v>17.95</v>
      </c>
      <c r="C68" s="23">
        <v>14</v>
      </c>
      <c r="D68" s="23"/>
      <c r="E68" s="23">
        <f t="shared" si="0"/>
        <v>-3.9499999999999993</v>
      </c>
      <c r="F68" s="23"/>
      <c r="G68" s="23">
        <f t="shared" si="1"/>
        <v>0</v>
      </c>
      <c r="H68" s="7">
        <f t="shared" si="2"/>
        <v>0</v>
      </c>
      <c r="J68" s="15">
        <f t="shared" si="12"/>
        <v>0</v>
      </c>
      <c r="K68" s="7">
        <f t="shared" si="13"/>
        <v>0</v>
      </c>
      <c r="L68" s="7"/>
      <c r="M68" s="15">
        <f t="shared" si="14"/>
        <v>0</v>
      </c>
      <c r="N68" s="7">
        <f t="shared" si="15"/>
        <v>0</v>
      </c>
    </row>
    <row r="69" spans="1:14" x14ac:dyDescent="0.3">
      <c r="A69" s="5" t="s">
        <v>8</v>
      </c>
      <c r="B69" s="23">
        <v>14.62</v>
      </c>
      <c r="C69" s="23">
        <v>13.13</v>
      </c>
      <c r="D69" s="23"/>
      <c r="E69" s="23">
        <f t="shared" si="0"/>
        <v>-1.4899999999999984</v>
      </c>
      <c r="F69" s="23"/>
      <c r="G69" s="23">
        <f t="shared" si="1"/>
        <v>0</v>
      </c>
      <c r="H69" s="7">
        <f t="shared" si="2"/>
        <v>0</v>
      </c>
      <c r="J69" s="15">
        <f t="shared" si="12"/>
        <v>0</v>
      </c>
      <c r="K69" s="7">
        <f t="shared" si="13"/>
        <v>0</v>
      </c>
      <c r="L69" s="7"/>
      <c r="M69" s="15">
        <f t="shared" si="14"/>
        <v>0</v>
      </c>
      <c r="N69" s="7">
        <f t="shared" si="15"/>
        <v>0</v>
      </c>
    </row>
    <row r="70" spans="1:14" x14ac:dyDescent="0.3">
      <c r="A70" s="5" t="s">
        <v>9</v>
      </c>
      <c r="B70" s="23">
        <v>13.94</v>
      </c>
      <c r="C70" s="23">
        <v>13.66</v>
      </c>
      <c r="D70" s="23"/>
      <c r="E70" s="23">
        <f t="shared" si="0"/>
        <v>-0.27999999999999936</v>
      </c>
      <c r="F70" s="23"/>
      <c r="G70" s="23">
        <f t="shared" si="1"/>
        <v>0</v>
      </c>
      <c r="H70" s="7">
        <f t="shared" si="2"/>
        <v>0</v>
      </c>
      <c r="J70" s="15">
        <f t="shared" si="12"/>
        <v>0</v>
      </c>
      <c r="K70" s="7">
        <f t="shared" si="13"/>
        <v>0</v>
      </c>
      <c r="L70" s="7"/>
      <c r="M70" s="15">
        <f t="shared" si="14"/>
        <v>0</v>
      </c>
      <c r="N70" s="7">
        <f t="shared" si="15"/>
        <v>0</v>
      </c>
    </row>
    <row r="71" spans="1:14" x14ac:dyDescent="0.3">
      <c r="A71" s="5" t="s">
        <v>10</v>
      </c>
      <c r="B71" s="23">
        <v>14.78</v>
      </c>
      <c r="C71" s="23">
        <v>13.57</v>
      </c>
      <c r="D71" s="23"/>
      <c r="E71" s="23">
        <f t="shared" si="0"/>
        <v>-1.2099999999999991</v>
      </c>
      <c r="F71" s="23"/>
      <c r="G71" s="23">
        <f t="shared" si="1"/>
        <v>0</v>
      </c>
      <c r="H71" s="7">
        <f t="shared" si="2"/>
        <v>0</v>
      </c>
      <c r="J71" s="15">
        <f t="shared" si="12"/>
        <v>0</v>
      </c>
      <c r="K71" s="7">
        <f t="shared" si="13"/>
        <v>0</v>
      </c>
      <c r="L71" s="7"/>
      <c r="M71" s="15">
        <f t="shared" si="14"/>
        <v>0</v>
      </c>
      <c r="N71" s="7">
        <f t="shared" si="15"/>
        <v>0</v>
      </c>
    </row>
    <row r="72" spans="1:14" x14ac:dyDescent="0.3">
      <c r="A72" s="5" t="s">
        <v>11</v>
      </c>
      <c r="B72" s="23">
        <v>14.290000000000001</v>
      </c>
      <c r="C72" s="23">
        <v>14.09</v>
      </c>
      <c r="D72" s="23"/>
      <c r="E72" s="23">
        <f t="shared" si="0"/>
        <v>-0.20000000000000107</v>
      </c>
      <c r="F72" s="23"/>
      <c r="G72" s="23">
        <f t="shared" si="1"/>
        <v>0</v>
      </c>
      <c r="H72" s="7">
        <f t="shared" si="2"/>
        <v>0</v>
      </c>
      <c r="J72" s="15">
        <f t="shared" si="12"/>
        <v>0</v>
      </c>
      <c r="K72" s="7">
        <f t="shared" si="13"/>
        <v>0</v>
      </c>
      <c r="L72" s="7"/>
      <c r="M72" s="15">
        <f t="shared" si="14"/>
        <v>0</v>
      </c>
      <c r="N72" s="7">
        <f t="shared" si="15"/>
        <v>0</v>
      </c>
    </row>
    <row r="73" spans="1:14" x14ac:dyDescent="0.3">
      <c r="A73" s="5" t="s">
        <v>12</v>
      </c>
      <c r="B73" s="23">
        <v>14.430000000000001</v>
      </c>
      <c r="C73" s="23">
        <v>13.98</v>
      </c>
      <c r="D73" s="23"/>
      <c r="E73" s="23">
        <f t="shared" si="0"/>
        <v>-0.45000000000000107</v>
      </c>
      <c r="F73" s="23"/>
      <c r="G73" s="23">
        <f t="shared" si="1"/>
        <v>0</v>
      </c>
      <c r="H73" s="7">
        <f t="shared" si="2"/>
        <v>0</v>
      </c>
      <c r="J73" s="15">
        <f t="shared" si="12"/>
        <v>0</v>
      </c>
      <c r="K73" s="7">
        <f t="shared" si="13"/>
        <v>0</v>
      </c>
      <c r="L73" s="7"/>
      <c r="M73" s="15">
        <f t="shared" si="14"/>
        <v>0</v>
      </c>
      <c r="N73" s="7">
        <f t="shared" si="15"/>
        <v>0</v>
      </c>
    </row>
    <row r="74" spans="1:14" x14ac:dyDescent="0.3">
      <c r="A74" s="5" t="s">
        <v>17</v>
      </c>
      <c r="B74" s="23">
        <v>16.649999999999999</v>
      </c>
      <c r="C74" s="23">
        <v>13.04</v>
      </c>
      <c r="D74" s="23"/>
      <c r="E74" s="23">
        <f t="shared" si="0"/>
        <v>-3.6099999999999994</v>
      </c>
      <c r="F74" s="23"/>
      <c r="G74" s="23">
        <f t="shared" si="1"/>
        <v>0</v>
      </c>
      <c r="H74" s="7">
        <f t="shared" si="2"/>
        <v>0</v>
      </c>
      <c r="J74" s="15">
        <f t="shared" si="12"/>
        <v>0</v>
      </c>
      <c r="K74" s="7">
        <f t="shared" si="13"/>
        <v>0</v>
      </c>
      <c r="L74" s="7"/>
      <c r="M74" s="15">
        <f t="shared" si="14"/>
        <v>0</v>
      </c>
      <c r="N74" s="7">
        <f t="shared" si="15"/>
        <v>0</v>
      </c>
    </row>
    <row r="75" spans="1:14" x14ac:dyDescent="0.3">
      <c r="A75" s="5" t="s">
        <v>2</v>
      </c>
      <c r="B75" s="23">
        <v>13.79</v>
      </c>
      <c r="C75" s="23">
        <v>13.36</v>
      </c>
      <c r="D75" s="23"/>
      <c r="E75" s="23">
        <f t="shared" si="0"/>
        <v>-0.42999999999999972</v>
      </c>
      <c r="F75" s="23"/>
      <c r="G75" s="23">
        <f t="shared" si="1"/>
        <v>0</v>
      </c>
      <c r="H75" s="7">
        <f t="shared" si="2"/>
        <v>0</v>
      </c>
      <c r="J75" s="15">
        <f t="shared" si="12"/>
        <v>0</v>
      </c>
      <c r="K75" s="7">
        <f t="shared" si="13"/>
        <v>0</v>
      </c>
      <c r="L75" s="7"/>
      <c r="M75" s="15">
        <f t="shared" si="14"/>
        <v>0</v>
      </c>
      <c r="N75" s="7">
        <f t="shared" si="15"/>
        <v>0</v>
      </c>
    </row>
    <row r="76" spans="1:14" x14ac:dyDescent="0.3">
      <c r="A76" s="5" t="s">
        <v>3</v>
      </c>
      <c r="B76" s="23">
        <v>15.43</v>
      </c>
      <c r="C76" s="23">
        <v>13.25</v>
      </c>
      <c r="D76" s="23"/>
      <c r="E76" s="23">
        <f t="shared" si="0"/>
        <v>-2.1799999999999997</v>
      </c>
      <c r="F76" s="23"/>
      <c r="G76" s="23">
        <f t="shared" si="1"/>
        <v>0</v>
      </c>
      <c r="H76" s="7">
        <f t="shared" si="2"/>
        <v>0</v>
      </c>
      <c r="J76" s="15">
        <f t="shared" si="12"/>
        <v>0</v>
      </c>
      <c r="K76" s="7">
        <f t="shared" si="13"/>
        <v>0</v>
      </c>
      <c r="L76" s="7"/>
      <c r="M76" s="15">
        <f t="shared" si="14"/>
        <v>0</v>
      </c>
      <c r="N76" s="7">
        <f t="shared" si="15"/>
        <v>0</v>
      </c>
    </row>
    <row r="77" spans="1:14" x14ac:dyDescent="0.3">
      <c r="A77" s="5" t="s">
        <v>4</v>
      </c>
      <c r="B77" s="23">
        <v>14.13</v>
      </c>
      <c r="C77" s="23">
        <v>13.24</v>
      </c>
      <c r="D77" s="23"/>
      <c r="E77" s="23">
        <f t="shared" si="0"/>
        <v>-0.89000000000000057</v>
      </c>
      <c r="F77" s="23"/>
      <c r="G77" s="23">
        <f t="shared" si="1"/>
        <v>0</v>
      </c>
      <c r="H77" s="7">
        <f t="shared" si="2"/>
        <v>0</v>
      </c>
      <c r="J77" s="15">
        <f t="shared" si="12"/>
        <v>0</v>
      </c>
      <c r="K77" s="7">
        <f t="shared" si="13"/>
        <v>0</v>
      </c>
      <c r="L77" s="7"/>
      <c r="M77" s="15">
        <f t="shared" si="14"/>
        <v>0</v>
      </c>
      <c r="N77" s="7">
        <f t="shared" si="15"/>
        <v>0</v>
      </c>
    </row>
    <row r="78" spans="1:14" x14ac:dyDescent="0.3">
      <c r="A78" s="5" t="s">
        <v>5</v>
      </c>
      <c r="B78" s="23">
        <v>14.8</v>
      </c>
      <c r="C78" s="23">
        <v>12.78</v>
      </c>
      <c r="D78" s="23"/>
      <c r="E78" s="23">
        <f t="shared" ref="E78:E149" si="16">+C78-B78</f>
        <v>-2.0200000000000014</v>
      </c>
      <c r="F78" s="23"/>
      <c r="G78" s="23">
        <f t="shared" ref="G78:G149" si="17">IF(E78&gt;0,E78,0)</f>
        <v>0</v>
      </c>
      <c r="H78" s="7">
        <f t="shared" ref="H78:H149" si="18">IF(G78&gt;0,1,0)</f>
        <v>0</v>
      </c>
      <c r="J78" s="15">
        <f t="shared" si="12"/>
        <v>0</v>
      </c>
      <c r="K78" s="7">
        <f t="shared" si="13"/>
        <v>0</v>
      </c>
      <c r="L78" s="7"/>
      <c r="M78" s="15">
        <f t="shared" si="14"/>
        <v>0</v>
      </c>
      <c r="N78" s="7">
        <f t="shared" si="15"/>
        <v>0</v>
      </c>
    </row>
    <row r="79" spans="1:14" x14ac:dyDescent="0.3">
      <c r="A79" s="5" t="s">
        <v>6</v>
      </c>
      <c r="B79" s="23">
        <v>13.62</v>
      </c>
      <c r="C79" s="23">
        <v>13.06</v>
      </c>
      <c r="D79" s="23"/>
      <c r="E79" s="23">
        <f t="shared" si="16"/>
        <v>-0.55999999999999872</v>
      </c>
      <c r="F79" s="23"/>
      <c r="G79" s="23">
        <f t="shared" si="17"/>
        <v>0</v>
      </c>
      <c r="H79" s="7">
        <f t="shared" si="18"/>
        <v>0</v>
      </c>
      <c r="J79" s="15">
        <f t="shared" si="12"/>
        <v>0</v>
      </c>
      <c r="K79" s="7">
        <f t="shared" si="13"/>
        <v>0</v>
      </c>
      <c r="L79" s="7"/>
      <c r="M79" s="15">
        <f t="shared" si="14"/>
        <v>0</v>
      </c>
      <c r="N79" s="7">
        <f t="shared" si="15"/>
        <v>0</v>
      </c>
    </row>
    <row r="80" spans="1:14" x14ac:dyDescent="0.3">
      <c r="A80" s="5" t="s">
        <v>7</v>
      </c>
      <c r="B80" s="23">
        <v>13.89</v>
      </c>
      <c r="C80" s="23">
        <v>13.79</v>
      </c>
      <c r="D80" s="23"/>
      <c r="E80" s="23">
        <f t="shared" si="16"/>
        <v>-0.10000000000000142</v>
      </c>
      <c r="F80" s="23"/>
      <c r="G80" s="23">
        <f t="shared" si="17"/>
        <v>0</v>
      </c>
      <c r="H80" s="7">
        <f t="shared" si="18"/>
        <v>0</v>
      </c>
      <c r="J80" s="15">
        <f t="shared" si="12"/>
        <v>0</v>
      </c>
      <c r="K80" s="7">
        <f t="shared" si="13"/>
        <v>0</v>
      </c>
      <c r="L80" s="7"/>
      <c r="M80" s="15">
        <f t="shared" si="14"/>
        <v>0</v>
      </c>
      <c r="N80" s="7">
        <f t="shared" si="15"/>
        <v>0</v>
      </c>
    </row>
    <row r="81" spans="1:14" x14ac:dyDescent="0.3">
      <c r="A81" s="5" t="s">
        <v>8</v>
      </c>
      <c r="B81" s="23">
        <v>14.44</v>
      </c>
      <c r="C81" s="23">
        <v>13.95</v>
      </c>
      <c r="D81" s="23"/>
      <c r="E81" s="23">
        <f t="shared" si="16"/>
        <v>-0.49000000000000021</v>
      </c>
      <c r="F81" s="23"/>
      <c r="G81" s="23">
        <f t="shared" si="17"/>
        <v>0</v>
      </c>
      <c r="H81" s="7">
        <f t="shared" si="18"/>
        <v>0</v>
      </c>
      <c r="J81" s="15">
        <f t="shared" si="12"/>
        <v>0</v>
      </c>
      <c r="K81" s="7">
        <f t="shared" si="13"/>
        <v>0</v>
      </c>
      <c r="L81" s="7"/>
      <c r="M81" s="15">
        <f t="shared" si="14"/>
        <v>0</v>
      </c>
      <c r="N81" s="7">
        <f t="shared" si="15"/>
        <v>0</v>
      </c>
    </row>
    <row r="82" spans="1:14" x14ac:dyDescent="0.3">
      <c r="A82" s="5" t="s">
        <v>9</v>
      </c>
      <c r="B82" s="23">
        <v>13.7</v>
      </c>
      <c r="C82" s="23">
        <v>14.35</v>
      </c>
      <c r="D82" s="23"/>
      <c r="E82" s="23">
        <f t="shared" si="16"/>
        <v>0.65000000000000036</v>
      </c>
      <c r="F82" s="23"/>
      <c r="G82" s="23">
        <f t="shared" si="17"/>
        <v>0.65000000000000036</v>
      </c>
      <c r="H82" s="7">
        <f t="shared" si="18"/>
        <v>1</v>
      </c>
      <c r="J82" s="15">
        <f t="shared" si="12"/>
        <v>0</v>
      </c>
      <c r="K82" s="7">
        <f t="shared" si="13"/>
        <v>0</v>
      </c>
      <c r="L82" s="7"/>
      <c r="M82" s="15">
        <f t="shared" si="14"/>
        <v>0</v>
      </c>
      <c r="N82" s="7">
        <f t="shared" si="15"/>
        <v>0</v>
      </c>
    </row>
    <row r="83" spans="1:14" x14ac:dyDescent="0.3">
      <c r="A83" s="5" t="s">
        <v>10</v>
      </c>
      <c r="B83" s="23">
        <v>14.27</v>
      </c>
      <c r="C83" s="23">
        <v>14.25</v>
      </c>
      <c r="D83" s="23"/>
      <c r="E83" s="23">
        <f t="shared" si="16"/>
        <v>-1.9999999999999574E-2</v>
      </c>
      <c r="F83" s="23"/>
      <c r="G83" s="23">
        <f t="shared" si="17"/>
        <v>0</v>
      </c>
      <c r="H83" s="7">
        <f t="shared" si="18"/>
        <v>0</v>
      </c>
      <c r="J83" s="15">
        <f t="shared" si="12"/>
        <v>0</v>
      </c>
      <c r="K83" s="7">
        <f t="shared" si="13"/>
        <v>0</v>
      </c>
      <c r="L83" s="7"/>
      <c r="M83" s="15">
        <f t="shared" si="14"/>
        <v>0</v>
      </c>
      <c r="N83" s="7">
        <f t="shared" si="15"/>
        <v>0</v>
      </c>
    </row>
    <row r="84" spans="1:14" x14ac:dyDescent="0.3">
      <c r="A84" s="5" t="s">
        <v>11</v>
      </c>
      <c r="B84" s="23">
        <v>14.56</v>
      </c>
      <c r="C84" s="23">
        <v>13.49</v>
      </c>
      <c r="D84" s="23"/>
      <c r="E84" s="23">
        <f t="shared" si="16"/>
        <v>-1.0700000000000003</v>
      </c>
      <c r="F84" s="23"/>
      <c r="G84" s="23">
        <f t="shared" si="17"/>
        <v>0</v>
      </c>
      <c r="H84" s="7">
        <f t="shared" si="18"/>
        <v>0</v>
      </c>
      <c r="J84" s="15">
        <f t="shared" si="12"/>
        <v>0</v>
      </c>
      <c r="K84" s="7">
        <f t="shared" si="13"/>
        <v>0</v>
      </c>
      <c r="L84" s="7"/>
      <c r="M84" s="15">
        <f t="shared" si="14"/>
        <v>0</v>
      </c>
      <c r="N84" s="7">
        <f t="shared" si="15"/>
        <v>0</v>
      </c>
    </row>
    <row r="85" spans="1:14" x14ac:dyDescent="0.3">
      <c r="A85" s="5" t="s">
        <v>12</v>
      </c>
      <c r="B85" s="23">
        <v>13.57</v>
      </c>
      <c r="C85" s="23">
        <v>13.22</v>
      </c>
      <c r="D85" s="23"/>
      <c r="E85" s="23">
        <f t="shared" si="16"/>
        <v>-0.34999999999999964</v>
      </c>
      <c r="F85" s="23"/>
      <c r="G85" s="23">
        <f t="shared" si="17"/>
        <v>0</v>
      </c>
      <c r="H85" s="7">
        <f t="shared" si="18"/>
        <v>0</v>
      </c>
      <c r="J85" s="15">
        <f t="shared" si="12"/>
        <v>0</v>
      </c>
      <c r="K85" s="7">
        <f t="shared" si="13"/>
        <v>0</v>
      </c>
      <c r="L85" s="7"/>
      <c r="M85" s="15">
        <f t="shared" si="14"/>
        <v>0</v>
      </c>
      <c r="N85" s="7">
        <f t="shared" si="15"/>
        <v>0</v>
      </c>
    </row>
    <row r="86" spans="1:14" x14ac:dyDescent="0.3">
      <c r="A86" s="5" t="s">
        <v>18</v>
      </c>
      <c r="B86" s="23">
        <v>13.38</v>
      </c>
      <c r="C86" s="23">
        <v>13.25</v>
      </c>
      <c r="D86" s="23"/>
      <c r="E86" s="23">
        <f t="shared" si="16"/>
        <v>-0.13000000000000078</v>
      </c>
      <c r="F86" s="23"/>
      <c r="G86" s="23">
        <f t="shared" si="17"/>
        <v>0</v>
      </c>
      <c r="H86" s="7">
        <f t="shared" si="18"/>
        <v>0</v>
      </c>
      <c r="J86" s="15">
        <f t="shared" si="12"/>
        <v>0</v>
      </c>
      <c r="K86" s="7">
        <f t="shared" si="13"/>
        <v>0</v>
      </c>
      <c r="L86" s="7"/>
      <c r="M86" s="15">
        <f t="shared" si="14"/>
        <v>0</v>
      </c>
      <c r="N86" s="7">
        <f t="shared" si="15"/>
        <v>0</v>
      </c>
    </row>
    <row r="87" spans="1:14" x14ac:dyDescent="0.3">
      <c r="A87" s="5" t="s">
        <v>2</v>
      </c>
      <c r="B87" s="23">
        <v>13.38</v>
      </c>
      <c r="C87" s="23">
        <v>12.62</v>
      </c>
      <c r="D87" s="23"/>
      <c r="E87" s="23">
        <f t="shared" si="16"/>
        <v>-0.76000000000000156</v>
      </c>
      <c r="F87" s="23"/>
      <c r="G87" s="23">
        <f t="shared" si="17"/>
        <v>0</v>
      </c>
      <c r="H87" s="7">
        <f t="shared" si="18"/>
        <v>0</v>
      </c>
      <c r="J87" s="15">
        <f t="shared" si="12"/>
        <v>0</v>
      </c>
      <c r="K87" s="7">
        <f t="shared" si="13"/>
        <v>0</v>
      </c>
      <c r="L87" s="7"/>
      <c r="M87" s="15">
        <f t="shared" si="14"/>
        <v>0</v>
      </c>
      <c r="N87" s="7">
        <f t="shared" si="15"/>
        <v>0</v>
      </c>
    </row>
    <row r="88" spans="1:14" x14ac:dyDescent="0.3">
      <c r="A88" s="5" t="s">
        <v>3</v>
      </c>
      <c r="B88" s="23">
        <v>12.49</v>
      </c>
      <c r="C88" s="23">
        <v>11.69</v>
      </c>
      <c r="D88" s="23"/>
      <c r="E88" s="23">
        <f t="shared" si="16"/>
        <v>-0.80000000000000071</v>
      </c>
      <c r="F88" s="23"/>
      <c r="G88" s="23">
        <f t="shared" si="17"/>
        <v>0</v>
      </c>
      <c r="H88" s="7">
        <f t="shared" si="18"/>
        <v>0</v>
      </c>
      <c r="J88" s="15">
        <f t="shared" si="12"/>
        <v>0</v>
      </c>
      <c r="K88" s="7">
        <f t="shared" si="13"/>
        <v>0</v>
      </c>
      <c r="L88" s="7"/>
      <c r="M88" s="15">
        <f t="shared" si="14"/>
        <v>0</v>
      </c>
      <c r="N88" s="7">
        <f t="shared" si="15"/>
        <v>0</v>
      </c>
    </row>
    <row r="89" spans="1:14" x14ac:dyDescent="0.3">
      <c r="A89" s="5" t="s">
        <v>4</v>
      </c>
      <c r="B89" s="23">
        <v>11.22</v>
      </c>
      <c r="C89" s="23">
        <v>11.37</v>
      </c>
      <c r="D89" s="23"/>
      <c r="E89" s="23">
        <f t="shared" si="16"/>
        <v>0.14999999999999858</v>
      </c>
      <c r="F89" s="23"/>
      <c r="G89" s="23">
        <f t="shared" si="17"/>
        <v>0.14999999999999858</v>
      </c>
      <c r="H89" s="7">
        <f t="shared" si="18"/>
        <v>1</v>
      </c>
      <c r="J89" s="15">
        <f t="shared" si="12"/>
        <v>0</v>
      </c>
      <c r="K89" s="7">
        <f t="shared" si="13"/>
        <v>0</v>
      </c>
      <c r="L89" s="7"/>
      <c r="M89" s="15">
        <f t="shared" si="14"/>
        <v>0</v>
      </c>
      <c r="N89" s="7">
        <f t="shared" si="15"/>
        <v>0</v>
      </c>
    </row>
    <row r="90" spans="1:14" x14ac:dyDescent="0.3">
      <c r="A90" s="5" t="s">
        <v>5</v>
      </c>
      <c r="B90" s="23">
        <v>10.97</v>
      </c>
      <c r="C90" s="23">
        <v>11.13</v>
      </c>
      <c r="D90" s="23"/>
      <c r="E90" s="23">
        <f t="shared" si="16"/>
        <v>0.16000000000000014</v>
      </c>
      <c r="F90" s="23"/>
      <c r="G90" s="23">
        <f t="shared" si="17"/>
        <v>0.16000000000000014</v>
      </c>
      <c r="H90" s="7">
        <f t="shared" si="18"/>
        <v>1</v>
      </c>
      <c r="J90" s="15">
        <f t="shared" si="12"/>
        <v>0</v>
      </c>
      <c r="K90" s="7">
        <f t="shared" si="13"/>
        <v>0</v>
      </c>
      <c r="L90" s="7"/>
      <c r="M90" s="15">
        <f t="shared" si="14"/>
        <v>0</v>
      </c>
      <c r="N90" s="7">
        <f t="shared" si="15"/>
        <v>0</v>
      </c>
    </row>
    <row r="91" spans="1:14" x14ac:dyDescent="0.3">
      <c r="A91" s="5" t="s">
        <v>6</v>
      </c>
      <c r="B91" s="23">
        <v>10.75</v>
      </c>
      <c r="C91" s="23">
        <v>11</v>
      </c>
      <c r="D91" s="23"/>
      <c r="E91" s="23">
        <f t="shared" si="16"/>
        <v>0.25</v>
      </c>
      <c r="F91" s="23"/>
      <c r="G91" s="23">
        <f t="shared" si="17"/>
        <v>0.25</v>
      </c>
      <c r="H91" s="7">
        <f t="shared" si="18"/>
        <v>1</v>
      </c>
      <c r="J91" s="15">
        <f t="shared" si="12"/>
        <v>0</v>
      </c>
      <c r="K91" s="7">
        <f t="shared" si="13"/>
        <v>0</v>
      </c>
      <c r="L91" s="7"/>
      <c r="M91" s="15">
        <f t="shared" si="14"/>
        <v>0</v>
      </c>
      <c r="N91" s="7">
        <f t="shared" si="15"/>
        <v>0</v>
      </c>
    </row>
    <row r="92" spans="1:14" x14ac:dyDescent="0.3">
      <c r="A92" s="5" t="s">
        <v>7</v>
      </c>
      <c r="B92" s="23">
        <v>11.34</v>
      </c>
      <c r="C92" s="23">
        <v>10.83</v>
      </c>
      <c r="D92" s="23"/>
      <c r="E92" s="23">
        <f t="shared" si="16"/>
        <v>-0.50999999999999979</v>
      </c>
      <c r="F92" s="23"/>
      <c r="G92" s="23">
        <f t="shared" si="17"/>
        <v>0</v>
      </c>
      <c r="H92" s="7">
        <f t="shared" si="18"/>
        <v>0</v>
      </c>
      <c r="J92" s="15">
        <f t="shared" si="12"/>
        <v>0</v>
      </c>
      <c r="K92" s="7">
        <f t="shared" si="13"/>
        <v>0</v>
      </c>
      <c r="L92" s="7"/>
      <c r="M92" s="15">
        <f t="shared" si="14"/>
        <v>0</v>
      </c>
      <c r="N92" s="7">
        <f t="shared" si="15"/>
        <v>0</v>
      </c>
    </row>
    <row r="93" spans="1:14" x14ac:dyDescent="0.3">
      <c r="A93" s="5" t="s">
        <v>8</v>
      </c>
      <c r="B93" s="23">
        <v>10.97</v>
      </c>
      <c r="C93" s="23">
        <v>11.16</v>
      </c>
      <c r="D93" s="23"/>
      <c r="E93" s="23">
        <f t="shared" si="16"/>
        <v>0.1899999999999995</v>
      </c>
      <c r="F93" s="23"/>
      <c r="G93" s="23">
        <f t="shared" si="17"/>
        <v>0.1899999999999995</v>
      </c>
      <c r="H93" s="7">
        <f t="shared" si="18"/>
        <v>1</v>
      </c>
      <c r="J93" s="15">
        <f t="shared" si="12"/>
        <v>0</v>
      </c>
      <c r="K93" s="7">
        <f t="shared" si="13"/>
        <v>0</v>
      </c>
      <c r="L93" s="7"/>
      <c r="M93" s="15">
        <f t="shared" si="14"/>
        <v>0</v>
      </c>
      <c r="N93" s="7">
        <f t="shared" si="15"/>
        <v>0</v>
      </c>
    </row>
    <row r="94" spans="1:14" x14ac:dyDescent="0.3">
      <c r="A94" s="5" t="s">
        <v>9</v>
      </c>
      <c r="B94" s="23">
        <v>10.85</v>
      </c>
      <c r="C94" s="23">
        <v>11.74</v>
      </c>
      <c r="D94" s="23"/>
      <c r="E94" s="23">
        <f t="shared" si="16"/>
        <v>0.89000000000000057</v>
      </c>
      <c r="F94" s="23"/>
      <c r="G94" s="23">
        <f t="shared" si="17"/>
        <v>0.89000000000000057</v>
      </c>
      <c r="H94" s="7">
        <f t="shared" si="18"/>
        <v>1</v>
      </c>
      <c r="J94" s="15">
        <f t="shared" si="12"/>
        <v>0</v>
      </c>
      <c r="K94" s="7">
        <f t="shared" si="13"/>
        <v>0</v>
      </c>
      <c r="L94" s="7"/>
      <c r="M94" s="15">
        <f t="shared" si="14"/>
        <v>0</v>
      </c>
      <c r="N94" s="7">
        <f t="shared" si="15"/>
        <v>0</v>
      </c>
    </row>
    <row r="95" spans="1:14" x14ac:dyDescent="0.3">
      <c r="A95" s="5" t="s">
        <v>10</v>
      </c>
      <c r="B95" s="23">
        <v>12.42</v>
      </c>
      <c r="C95" s="23">
        <v>11.79</v>
      </c>
      <c r="D95" s="23"/>
      <c r="E95" s="23">
        <f t="shared" si="16"/>
        <v>-0.63000000000000078</v>
      </c>
      <c r="F95" s="23"/>
      <c r="G95" s="23">
        <f t="shared" si="17"/>
        <v>0</v>
      </c>
      <c r="H95" s="7">
        <f t="shared" si="18"/>
        <v>0</v>
      </c>
      <c r="J95" s="15">
        <f t="shared" si="12"/>
        <v>0</v>
      </c>
      <c r="K95" s="7">
        <f t="shared" si="13"/>
        <v>0</v>
      </c>
      <c r="L95" s="7"/>
      <c r="M95" s="15">
        <f t="shared" si="14"/>
        <v>0</v>
      </c>
      <c r="N95" s="7">
        <f t="shared" si="15"/>
        <v>0</v>
      </c>
    </row>
    <row r="96" spans="1:14" x14ac:dyDescent="0.3">
      <c r="A96" s="5" t="s">
        <v>11</v>
      </c>
      <c r="B96" s="23">
        <v>12.4</v>
      </c>
      <c r="C96" s="23">
        <v>11.98</v>
      </c>
      <c r="D96" s="23"/>
      <c r="E96" s="23">
        <f t="shared" si="16"/>
        <v>-0.41999999999999993</v>
      </c>
      <c r="F96" s="23"/>
      <c r="G96" s="23">
        <f t="shared" si="17"/>
        <v>0</v>
      </c>
      <c r="H96" s="7">
        <f t="shared" si="18"/>
        <v>0</v>
      </c>
      <c r="J96" s="15">
        <f t="shared" si="12"/>
        <v>0</v>
      </c>
      <c r="K96" s="7">
        <f t="shared" si="13"/>
        <v>0</v>
      </c>
      <c r="L96" s="7"/>
      <c r="M96" s="15">
        <f t="shared" si="14"/>
        <v>0</v>
      </c>
      <c r="N96" s="7">
        <f t="shared" si="15"/>
        <v>0</v>
      </c>
    </row>
    <row r="97" spans="1:15" x14ac:dyDescent="0.3">
      <c r="A97" s="5" t="s">
        <v>12</v>
      </c>
      <c r="B97" s="23">
        <v>12.43</v>
      </c>
      <c r="C97" s="23">
        <v>12.55</v>
      </c>
      <c r="D97" s="23"/>
      <c r="E97" s="23">
        <f t="shared" si="16"/>
        <v>0.12000000000000099</v>
      </c>
      <c r="F97" s="23"/>
      <c r="G97" s="23">
        <f t="shared" si="17"/>
        <v>0.12000000000000099</v>
      </c>
      <c r="H97" s="7">
        <f t="shared" si="18"/>
        <v>1</v>
      </c>
      <c r="J97" s="15">
        <f t="shared" si="12"/>
        <v>0</v>
      </c>
      <c r="K97" s="7">
        <f t="shared" si="13"/>
        <v>0</v>
      </c>
      <c r="L97" s="7"/>
      <c r="M97" s="15">
        <f t="shared" si="14"/>
        <v>0</v>
      </c>
      <c r="N97" s="7">
        <f t="shared" si="15"/>
        <v>0</v>
      </c>
    </row>
    <row r="98" spans="1:15" x14ac:dyDescent="0.3">
      <c r="A98" s="5" t="s">
        <v>19</v>
      </c>
      <c r="B98" s="23">
        <v>13.59</v>
      </c>
      <c r="C98" s="23">
        <v>12.85</v>
      </c>
      <c r="D98" s="23"/>
      <c r="E98" s="23">
        <f t="shared" si="16"/>
        <v>-0.74000000000000021</v>
      </c>
      <c r="F98" s="23"/>
      <c r="G98" s="23">
        <f t="shared" si="17"/>
        <v>0</v>
      </c>
      <c r="H98" s="7">
        <f t="shared" si="18"/>
        <v>0</v>
      </c>
      <c r="J98" s="15">
        <f t="shared" si="12"/>
        <v>0</v>
      </c>
      <c r="K98" s="7">
        <f t="shared" si="13"/>
        <v>0</v>
      </c>
      <c r="L98" s="7"/>
      <c r="M98" s="15">
        <f t="shared" si="14"/>
        <v>0</v>
      </c>
      <c r="N98" s="7">
        <f t="shared" si="15"/>
        <v>0</v>
      </c>
    </row>
    <row r="99" spans="1:15" x14ac:dyDescent="0.3">
      <c r="A99" s="5" t="s">
        <v>2</v>
      </c>
      <c r="B99" s="23">
        <v>13.39</v>
      </c>
      <c r="C99" s="25">
        <v>13.08</v>
      </c>
      <c r="D99" s="23"/>
      <c r="E99" s="23">
        <f t="shared" si="16"/>
        <v>-0.3100000000000005</v>
      </c>
      <c r="F99" s="23"/>
      <c r="G99" s="23">
        <f t="shared" si="17"/>
        <v>0</v>
      </c>
      <c r="H99" s="7">
        <f t="shared" si="18"/>
        <v>0</v>
      </c>
      <c r="J99" s="15">
        <f t="shared" si="12"/>
        <v>0</v>
      </c>
      <c r="K99" s="7">
        <f t="shared" si="13"/>
        <v>0</v>
      </c>
      <c r="L99" s="7"/>
      <c r="M99" s="15">
        <f t="shared" si="14"/>
        <v>0</v>
      </c>
      <c r="N99" s="7">
        <f t="shared" si="15"/>
        <v>0</v>
      </c>
    </row>
    <row r="100" spans="1:15" x14ac:dyDescent="0.3">
      <c r="A100" s="5" t="s">
        <v>3</v>
      </c>
      <c r="B100" s="23">
        <v>14.25</v>
      </c>
      <c r="C100" s="23">
        <v>13.6</v>
      </c>
      <c r="D100" s="23"/>
      <c r="E100" s="23">
        <f t="shared" si="16"/>
        <v>-0.65000000000000036</v>
      </c>
      <c r="F100" s="23"/>
      <c r="G100" s="23">
        <f t="shared" si="17"/>
        <v>0</v>
      </c>
      <c r="H100" s="7">
        <f t="shared" si="18"/>
        <v>0</v>
      </c>
      <c r="J100" s="15">
        <f t="shared" si="12"/>
        <v>0</v>
      </c>
      <c r="K100" s="7">
        <f t="shared" si="13"/>
        <v>0</v>
      </c>
      <c r="L100" s="7"/>
      <c r="M100" s="15">
        <f t="shared" si="14"/>
        <v>0</v>
      </c>
      <c r="N100" s="7">
        <f t="shared" si="15"/>
        <v>0</v>
      </c>
    </row>
    <row r="101" spans="1:15" x14ac:dyDescent="0.3">
      <c r="A101" s="5" t="s">
        <v>4</v>
      </c>
      <c r="B101" s="23">
        <v>15</v>
      </c>
      <c r="C101" s="23">
        <v>14.51</v>
      </c>
      <c r="D101" s="23"/>
      <c r="E101" s="23">
        <f t="shared" si="16"/>
        <v>-0.49000000000000021</v>
      </c>
      <c r="F101" s="23"/>
      <c r="G101" s="23">
        <f t="shared" si="17"/>
        <v>0</v>
      </c>
      <c r="H101" s="7">
        <f t="shared" si="18"/>
        <v>0</v>
      </c>
      <c r="J101" s="15">
        <f t="shared" si="12"/>
        <v>0</v>
      </c>
      <c r="K101" s="7">
        <f t="shared" si="13"/>
        <v>0</v>
      </c>
      <c r="L101" s="7"/>
      <c r="M101" s="15">
        <f t="shared" si="14"/>
        <v>0</v>
      </c>
      <c r="N101" s="7">
        <f t="shared" si="15"/>
        <v>0</v>
      </c>
    </row>
    <row r="102" spans="1:15" x14ac:dyDescent="0.3">
      <c r="A102" s="5" t="s">
        <v>5</v>
      </c>
      <c r="B102" s="23">
        <v>15.92</v>
      </c>
      <c r="C102" s="25">
        <v>16.62</v>
      </c>
      <c r="D102" s="23"/>
      <c r="E102" s="23">
        <f t="shared" si="16"/>
        <v>0.70000000000000107</v>
      </c>
      <c r="F102" s="23"/>
      <c r="G102" s="23">
        <f t="shared" si="17"/>
        <v>0.70000000000000107</v>
      </c>
      <c r="H102" s="7">
        <f t="shared" si="18"/>
        <v>1</v>
      </c>
      <c r="J102" s="15">
        <f t="shared" si="12"/>
        <v>0</v>
      </c>
      <c r="K102" s="7">
        <f t="shared" si="13"/>
        <v>0</v>
      </c>
      <c r="L102" s="7"/>
      <c r="M102" s="15">
        <f t="shared" si="14"/>
        <v>0</v>
      </c>
      <c r="N102" s="7">
        <f t="shared" si="15"/>
        <v>0</v>
      </c>
    </row>
    <row r="103" spans="1:15" x14ac:dyDescent="0.3">
      <c r="A103" s="5" t="s">
        <v>6</v>
      </c>
      <c r="B103" s="23">
        <v>17.84</v>
      </c>
      <c r="C103" s="25">
        <v>18.89</v>
      </c>
      <c r="D103" s="23"/>
      <c r="E103" s="23">
        <f t="shared" si="16"/>
        <v>1.0500000000000007</v>
      </c>
      <c r="F103" s="23"/>
      <c r="G103" s="23">
        <f t="shared" si="17"/>
        <v>1.0500000000000007</v>
      </c>
      <c r="H103" s="7">
        <f t="shared" si="18"/>
        <v>1</v>
      </c>
      <c r="J103" s="15">
        <f t="shared" si="12"/>
        <v>0</v>
      </c>
      <c r="K103" s="7">
        <f t="shared" si="13"/>
        <v>0</v>
      </c>
      <c r="L103" s="7"/>
      <c r="M103" s="15">
        <f t="shared" si="14"/>
        <v>0</v>
      </c>
      <c r="N103" s="7">
        <f t="shared" si="15"/>
        <v>0</v>
      </c>
    </row>
    <row r="104" spans="1:15" x14ac:dyDescent="0.3">
      <c r="A104" s="5" t="s">
        <v>7</v>
      </c>
      <c r="B104" s="23">
        <v>20.91</v>
      </c>
      <c r="C104" s="25">
        <v>21.4</v>
      </c>
      <c r="D104" s="23"/>
      <c r="E104" s="23">
        <f>+C104-B104</f>
        <v>0.48999999999999844</v>
      </c>
      <c r="F104" s="23"/>
      <c r="G104" s="23">
        <f>IF(E104&gt;0,E104,0)</f>
        <v>0.48999999999999844</v>
      </c>
      <c r="H104" s="7">
        <f>IF(G104&gt;0,1,0)</f>
        <v>1</v>
      </c>
      <c r="J104" s="15">
        <f t="shared" si="12"/>
        <v>0</v>
      </c>
      <c r="K104" s="7">
        <f t="shared" si="13"/>
        <v>0</v>
      </c>
      <c r="L104" s="7"/>
      <c r="M104" s="15">
        <f t="shared" si="14"/>
        <v>0</v>
      </c>
      <c r="N104" s="7">
        <f t="shared" si="15"/>
        <v>0</v>
      </c>
    </row>
    <row r="105" spans="1:15" x14ac:dyDescent="0.3">
      <c r="A105" s="5" t="s">
        <v>8</v>
      </c>
      <c r="B105" s="23">
        <v>21.76</v>
      </c>
      <c r="C105" s="25">
        <v>22.41</v>
      </c>
      <c r="D105" s="23"/>
      <c r="E105" s="23">
        <f>+C105-B105</f>
        <v>0.64999999999999858</v>
      </c>
      <c r="F105" s="23"/>
      <c r="G105" s="23">
        <f>IF(E105&gt;0,E105,0)</f>
        <v>0.64999999999999858</v>
      </c>
      <c r="H105" s="7">
        <f>IF(G105&gt;0,1,0)</f>
        <v>1</v>
      </c>
      <c r="J105" s="15">
        <f t="shared" si="12"/>
        <v>0</v>
      </c>
      <c r="K105" s="7">
        <f t="shared" si="13"/>
        <v>0</v>
      </c>
      <c r="L105" s="7"/>
      <c r="M105" s="15">
        <f t="shared" si="14"/>
        <v>0</v>
      </c>
      <c r="N105" s="7">
        <f t="shared" si="15"/>
        <v>0</v>
      </c>
    </row>
    <row r="106" spans="1:15" x14ac:dyDescent="0.3">
      <c r="A106" s="5" t="s">
        <v>9</v>
      </c>
      <c r="B106" s="23">
        <v>21.91</v>
      </c>
      <c r="C106" s="25">
        <v>22.16</v>
      </c>
      <c r="D106" s="23"/>
      <c r="E106" s="23">
        <f>+C106-B106</f>
        <v>0.25</v>
      </c>
      <c r="F106" s="23"/>
      <c r="G106" s="23">
        <f>IF(E106&gt;0,E106,0)</f>
        <v>0.25</v>
      </c>
      <c r="H106" s="7">
        <f>IF(G106&gt;0,1,0)</f>
        <v>1</v>
      </c>
      <c r="J106" s="15">
        <f t="shared" si="12"/>
        <v>0</v>
      </c>
      <c r="K106" s="7">
        <f t="shared" si="13"/>
        <v>0</v>
      </c>
      <c r="L106" s="7"/>
      <c r="M106" s="15">
        <f t="shared" si="14"/>
        <v>0</v>
      </c>
      <c r="N106" s="7">
        <f t="shared" si="15"/>
        <v>0</v>
      </c>
    </row>
    <row r="108" spans="1:15" x14ac:dyDescent="0.3">
      <c r="M108" s="29"/>
    </row>
    <row r="109" spans="1:15" x14ac:dyDescent="0.3">
      <c r="N109" s="33"/>
      <c r="O109" s="29" t="s">
        <v>65</v>
      </c>
    </row>
    <row r="111" spans="1:15" x14ac:dyDescent="0.3">
      <c r="N111" s="28" t="str">
        <f>+N1</f>
        <v>Exhibit NMPF - 37A</v>
      </c>
    </row>
    <row r="112" spans="1:15" x14ac:dyDescent="0.3">
      <c r="A112" s="21" t="s">
        <v>50</v>
      </c>
    </row>
    <row r="113" spans="1:14" ht="110.4" customHeight="1" x14ac:dyDescent="0.3">
      <c r="A113" s="1"/>
      <c r="B113" s="2" t="s">
        <v>0</v>
      </c>
      <c r="C113" s="2" t="s">
        <v>36</v>
      </c>
      <c r="E113" s="2" t="s">
        <v>39</v>
      </c>
      <c r="F113" s="2"/>
      <c r="G113" s="2" t="s">
        <v>108</v>
      </c>
      <c r="H113" s="2" t="s">
        <v>92</v>
      </c>
      <c r="J113" s="2" t="s">
        <v>109</v>
      </c>
      <c r="K113" s="2" t="s">
        <v>93</v>
      </c>
      <c r="L113" s="2"/>
      <c r="M113" s="2" t="s">
        <v>116</v>
      </c>
      <c r="N113" s="2" t="s">
        <v>94</v>
      </c>
    </row>
    <row r="114" spans="1:14" x14ac:dyDescent="0.3">
      <c r="N114" s="28"/>
    </row>
    <row r="115" spans="1:14" x14ac:dyDescent="0.3">
      <c r="A115" s="5" t="s">
        <v>10</v>
      </c>
      <c r="B115" s="23">
        <v>21.59</v>
      </c>
      <c r="C115" s="25">
        <v>21.9</v>
      </c>
      <c r="D115" s="23"/>
      <c r="E115" s="23">
        <f>+C115-B115</f>
        <v>0.30999999999999872</v>
      </c>
      <c r="F115" s="23"/>
      <c r="G115" s="23">
        <f>IF(E115&gt;0,E115,0)</f>
        <v>0.30999999999999872</v>
      </c>
      <c r="H115" s="7">
        <f>IF(G115&gt;0,1,0)</f>
        <v>1</v>
      </c>
      <c r="J115" s="15">
        <f t="shared" ref="J115:J161" si="19">IF(C115&gt;(B115+1.6),C115-B115-1.6,0)</f>
        <v>0</v>
      </c>
      <c r="K115" s="7">
        <f t="shared" ref="K115:K161" si="20">IF(J115&gt;0,1,0)</f>
        <v>0</v>
      </c>
      <c r="L115" s="7"/>
      <c r="M115" s="15">
        <f t="shared" ref="M115:M161" si="21">IF(C115&gt;(B115+2.2),C115-B115-2.2,0)</f>
        <v>0</v>
      </c>
      <c r="N115" s="7">
        <f t="shared" ref="N115:N161" si="22">IF(M115&gt;0,1,0)</f>
        <v>0</v>
      </c>
    </row>
    <row r="116" spans="1:14" x14ac:dyDescent="0.3">
      <c r="A116" s="5" t="s">
        <v>11</v>
      </c>
      <c r="B116" s="23">
        <v>21.45</v>
      </c>
      <c r="C116" s="25">
        <v>22.07</v>
      </c>
      <c r="D116" s="23"/>
      <c r="E116" s="23">
        <f>+C116-B116</f>
        <v>0.62000000000000099</v>
      </c>
      <c r="F116" s="23"/>
      <c r="G116" s="23">
        <f>IF(E116&gt;0,E116,0)</f>
        <v>0.62000000000000099</v>
      </c>
      <c r="H116" s="7">
        <f>IF(G116&gt;0,1,0)</f>
        <v>1</v>
      </c>
      <c r="J116" s="15">
        <f t="shared" si="19"/>
        <v>0</v>
      </c>
      <c r="K116" s="7">
        <f t="shared" si="20"/>
        <v>0</v>
      </c>
      <c r="L116" s="7"/>
      <c r="M116" s="15">
        <f t="shared" si="21"/>
        <v>0</v>
      </c>
      <c r="N116" s="7">
        <f t="shared" si="22"/>
        <v>0</v>
      </c>
    </row>
    <row r="117" spans="1:14" x14ac:dyDescent="0.3">
      <c r="A117" s="5" t="s">
        <v>12</v>
      </c>
      <c r="B117" s="23">
        <v>20.04</v>
      </c>
      <c r="C117" s="23">
        <v>20.82</v>
      </c>
      <c r="D117" s="23"/>
      <c r="E117" s="23">
        <f>+C117-B117</f>
        <v>0.78000000000000114</v>
      </c>
      <c r="F117" s="23"/>
      <c r="G117" s="23">
        <f>IF(E117&gt;0,E117,0)</f>
        <v>0.78000000000000114</v>
      </c>
      <c r="H117" s="7">
        <f>IF(G117&gt;0,1,0)</f>
        <v>1</v>
      </c>
      <c r="J117" s="15">
        <f t="shared" si="19"/>
        <v>0</v>
      </c>
      <c r="K117" s="7">
        <f t="shared" si="20"/>
        <v>0</v>
      </c>
      <c r="L117" s="7"/>
      <c r="M117" s="15">
        <f t="shared" si="21"/>
        <v>0</v>
      </c>
      <c r="N117" s="7">
        <f t="shared" si="22"/>
        <v>0</v>
      </c>
    </row>
    <row r="118" spans="1:14" x14ac:dyDescent="0.3">
      <c r="A118" s="5" t="s">
        <v>20</v>
      </c>
      <c r="B118" s="23">
        <v>20.97</v>
      </c>
      <c r="C118" s="25">
        <v>19.75</v>
      </c>
      <c r="D118" s="23"/>
      <c r="E118" s="23">
        <f t="shared" si="16"/>
        <v>-1.2199999999999989</v>
      </c>
      <c r="F118" s="23"/>
      <c r="G118" s="23">
        <f t="shared" si="17"/>
        <v>0</v>
      </c>
      <c r="H118" s="7">
        <f t="shared" si="18"/>
        <v>0</v>
      </c>
      <c r="J118" s="15">
        <f t="shared" si="19"/>
        <v>0</v>
      </c>
      <c r="K118" s="7">
        <f t="shared" si="20"/>
        <v>0</v>
      </c>
      <c r="L118" s="7"/>
      <c r="M118" s="15">
        <f t="shared" si="21"/>
        <v>0</v>
      </c>
      <c r="N118" s="7">
        <f t="shared" si="22"/>
        <v>0</v>
      </c>
    </row>
    <row r="119" spans="1:14" x14ac:dyDescent="0.3">
      <c r="A119" s="5" t="s">
        <v>2</v>
      </c>
      <c r="B119" s="23">
        <v>19.68</v>
      </c>
      <c r="C119" s="25">
        <v>18.46</v>
      </c>
      <c r="D119" s="23"/>
      <c r="E119" s="23">
        <f t="shared" si="16"/>
        <v>-1.2199999999999989</v>
      </c>
      <c r="F119" s="23"/>
      <c r="G119" s="23">
        <f t="shared" si="17"/>
        <v>0</v>
      </c>
      <c r="H119" s="7">
        <f t="shared" si="18"/>
        <v>0</v>
      </c>
      <c r="J119" s="15">
        <f t="shared" si="19"/>
        <v>0</v>
      </c>
      <c r="K119" s="7">
        <f t="shared" si="20"/>
        <v>0</v>
      </c>
      <c r="L119" s="7"/>
      <c r="M119" s="15">
        <f t="shared" si="21"/>
        <v>0</v>
      </c>
      <c r="N119" s="7">
        <f t="shared" si="22"/>
        <v>0</v>
      </c>
    </row>
    <row r="120" spans="1:14" x14ac:dyDescent="0.3">
      <c r="A120" s="5" t="s">
        <v>3</v>
      </c>
      <c r="B120" s="25">
        <v>16.7</v>
      </c>
      <c r="C120" s="25">
        <v>15.63</v>
      </c>
      <c r="D120" s="23"/>
      <c r="E120" s="23">
        <f t="shared" si="16"/>
        <v>-1.0699999999999985</v>
      </c>
      <c r="F120" s="23"/>
      <c r="G120" s="23">
        <f t="shared" si="17"/>
        <v>0</v>
      </c>
      <c r="H120" s="7">
        <f t="shared" si="18"/>
        <v>0</v>
      </c>
      <c r="J120" s="15">
        <f t="shared" si="19"/>
        <v>0</v>
      </c>
      <c r="K120" s="7">
        <f t="shared" si="20"/>
        <v>0</v>
      </c>
      <c r="L120" s="7"/>
      <c r="M120" s="15">
        <f t="shared" si="21"/>
        <v>0</v>
      </c>
      <c r="N120" s="7">
        <f t="shared" si="22"/>
        <v>0</v>
      </c>
    </row>
    <row r="121" spans="1:14" x14ac:dyDescent="0.3">
      <c r="A121" s="5" t="s">
        <v>4</v>
      </c>
      <c r="B121" s="23">
        <v>18.61</v>
      </c>
      <c r="C121" s="25">
        <v>15.29</v>
      </c>
      <c r="D121" s="23"/>
      <c r="E121" s="23">
        <f t="shared" si="16"/>
        <v>-3.3200000000000003</v>
      </c>
      <c r="F121" s="23"/>
      <c r="G121" s="23">
        <f t="shared" si="17"/>
        <v>0</v>
      </c>
      <c r="H121" s="7">
        <f t="shared" si="18"/>
        <v>0</v>
      </c>
      <c r="J121" s="15">
        <f t="shared" si="19"/>
        <v>0</v>
      </c>
      <c r="K121" s="7">
        <f t="shared" si="20"/>
        <v>0</v>
      </c>
      <c r="L121" s="7"/>
      <c r="M121" s="15">
        <f t="shared" si="21"/>
        <v>0</v>
      </c>
      <c r="N121" s="7">
        <f t="shared" si="22"/>
        <v>0</v>
      </c>
    </row>
    <row r="122" spans="1:14" x14ac:dyDescent="0.3">
      <c r="A122" s="5" t="s">
        <v>5</v>
      </c>
      <c r="B122" s="23">
        <v>16.62</v>
      </c>
      <c r="C122" s="25">
        <v>15.51</v>
      </c>
      <c r="D122" s="23"/>
      <c r="E122" s="23">
        <f t="shared" si="16"/>
        <v>-1.1100000000000012</v>
      </c>
      <c r="F122" s="23"/>
      <c r="G122" s="23">
        <f t="shared" si="17"/>
        <v>0</v>
      </c>
      <c r="H122" s="7">
        <f t="shared" si="18"/>
        <v>0</v>
      </c>
      <c r="J122" s="15">
        <f t="shared" si="19"/>
        <v>0</v>
      </c>
      <c r="K122" s="7">
        <f t="shared" si="20"/>
        <v>0</v>
      </c>
      <c r="L122" s="7"/>
      <c r="M122" s="15">
        <f t="shared" si="21"/>
        <v>0</v>
      </c>
      <c r="N122" s="7">
        <f t="shared" si="22"/>
        <v>0</v>
      </c>
    </row>
    <row r="123" spans="1:14" x14ac:dyDescent="0.3">
      <c r="A123" s="5" t="s">
        <v>6</v>
      </c>
      <c r="B123" s="23">
        <v>18.18</v>
      </c>
      <c r="C123" s="25">
        <v>16.190000000000001</v>
      </c>
      <c r="D123" s="23"/>
      <c r="E123" s="23">
        <f t="shared" si="16"/>
        <v>-1.9899999999999984</v>
      </c>
      <c r="F123" s="23"/>
      <c r="G123" s="23">
        <f t="shared" si="17"/>
        <v>0</v>
      </c>
      <c r="H123" s="7">
        <f t="shared" si="18"/>
        <v>0</v>
      </c>
      <c r="J123" s="15">
        <f t="shared" si="19"/>
        <v>0</v>
      </c>
      <c r="K123" s="7">
        <f t="shared" si="20"/>
        <v>0</v>
      </c>
      <c r="L123" s="7"/>
      <c r="M123" s="15">
        <f t="shared" si="21"/>
        <v>0</v>
      </c>
      <c r="N123" s="7">
        <f t="shared" si="22"/>
        <v>0</v>
      </c>
    </row>
    <row r="124" spans="1:14" x14ac:dyDescent="0.3">
      <c r="A124" s="5" t="s">
        <v>7</v>
      </c>
      <c r="B124" s="23">
        <v>20.78</v>
      </c>
      <c r="C124" s="25">
        <v>16.809999999999999</v>
      </c>
      <c r="D124" s="23"/>
      <c r="E124" s="23">
        <f t="shared" si="16"/>
        <v>-3.9700000000000024</v>
      </c>
      <c r="F124" s="23"/>
      <c r="G124" s="23">
        <f t="shared" si="17"/>
        <v>0</v>
      </c>
      <c r="H124" s="7">
        <f t="shared" si="18"/>
        <v>0</v>
      </c>
      <c r="J124" s="15">
        <f t="shared" si="19"/>
        <v>0</v>
      </c>
      <c r="K124" s="7">
        <f t="shared" si="20"/>
        <v>0</v>
      </c>
      <c r="L124" s="7"/>
      <c r="M124" s="15">
        <f t="shared" si="21"/>
        <v>0</v>
      </c>
      <c r="N124" s="7">
        <f t="shared" si="22"/>
        <v>0</v>
      </c>
    </row>
    <row r="125" spans="1:14" x14ac:dyDescent="0.3">
      <c r="A125" s="5" t="s">
        <v>8</v>
      </c>
      <c r="B125" s="23">
        <v>18.47</v>
      </c>
      <c r="C125" s="25">
        <v>17.45</v>
      </c>
      <c r="D125" s="23"/>
      <c r="E125" s="23">
        <f t="shared" si="16"/>
        <v>-1.0199999999999996</v>
      </c>
      <c r="F125" s="23"/>
      <c r="G125" s="23">
        <f t="shared" si="17"/>
        <v>0</v>
      </c>
      <c r="H125" s="7">
        <f t="shared" si="18"/>
        <v>0</v>
      </c>
      <c r="J125" s="15">
        <f t="shared" si="19"/>
        <v>0</v>
      </c>
      <c r="K125" s="7">
        <f t="shared" si="20"/>
        <v>0</v>
      </c>
      <c r="L125" s="7"/>
      <c r="M125" s="15">
        <f t="shared" si="21"/>
        <v>0</v>
      </c>
      <c r="N125" s="7">
        <f t="shared" si="22"/>
        <v>0</v>
      </c>
    </row>
    <row r="126" spans="1:14" x14ac:dyDescent="0.3">
      <c r="A126" s="5" t="s">
        <v>9</v>
      </c>
      <c r="B126" s="23">
        <v>17.649999999999999</v>
      </c>
      <c r="C126" s="25">
        <v>17.579999999999998</v>
      </c>
      <c r="D126" s="23"/>
      <c r="E126" s="23">
        <f t="shared" si="16"/>
        <v>-7.0000000000000284E-2</v>
      </c>
      <c r="F126" s="23"/>
      <c r="G126" s="23">
        <f t="shared" si="17"/>
        <v>0</v>
      </c>
      <c r="H126" s="7">
        <f t="shared" si="18"/>
        <v>0</v>
      </c>
      <c r="J126" s="15">
        <f t="shared" si="19"/>
        <v>0</v>
      </c>
      <c r="K126" s="7">
        <f t="shared" si="20"/>
        <v>0</v>
      </c>
      <c r="L126" s="7"/>
      <c r="M126" s="15">
        <f t="shared" si="21"/>
        <v>0</v>
      </c>
      <c r="N126" s="7">
        <f t="shared" si="22"/>
        <v>0</v>
      </c>
    </row>
    <row r="127" spans="1:14" x14ac:dyDescent="0.3">
      <c r="A127" s="5" t="s">
        <v>10</v>
      </c>
      <c r="B127" s="23">
        <v>15.53</v>
      </c>
      <c r="C127" s="25">
        <v>16.600000000000001</v>
      </c>
      <c r="D127" s="23"/>
      <c r="E127" s="23">
        <f t="shared" si="16"/>
        <v>1.0700000000000021</v>
      </c>
      <c r="F127" s="23"/>
      <c r="G127" s="23">
        <f t="shared" si="17"/>
        <v>1.0700000000000021</v>
      </c>
      <c r="H127" s="7">
        <f t="shared" si="18"/>
        <v>1</v>
      </c>
      <c r="J127" s="15">
        <f t="shared" si="19"/>
        <v>0</v>
      </c>
      <c r="K127" s="7">
        <f t="shared" si="20"/>
        <v>0</v>
      </c>
      <c r="L127" s="7"/>
      <c r="M127" s="15">
        <f t="shared" si="21"/>
        <v>0</v>
      </c>
      <c r="N127" s="7">
        <f t="shared" si="22"/>
        <v>0</v>
      </c>
    </row>
    <row r="128" spans="1:14" x14ac:dyDescent="0.3">
      <c r="A128" s="5" t="s">
        <v>11</v>
      </c>
      <c r="B128" s="23">
        <v>17.329999999999998</v>
      </c>
      <c r="C128" s="25">
        <v>14.45</v>
      </c>
      <c r="D128" s="23"/>
      <c r="E128" s="23">
        <f t="shared" si="16"/>
        <v>-2.879999999999999</v>
      </c>
      <c r="F128" s="23"/>
      <c r="G128" s="23">
        <f t="shared" si="17"/>
        <v>0</v>
      </c>
      <c r="H128" s="7">
        <f t="shared" si="18"/>
        <v>0</v>
      </c>
      <c r="J128" s="15">
        <f t="shared" si="19"/>
        <v>0</v>
      </c>
      <c r="K128" s="7">
        <f t="shared" si="20"/>
        <v>0</v>
      </c>
      <c r="L128" s="7"/>
      <c r="M128" s="15">
        <f t="shared" si="21"/>
        <v>0</v>
      </c>
      <c r="N128" s="7">
        <f t="shared" si="22"/>
        <v>0</v>
      </c>
    </row>
    <row r="129" spans="1:14" x14ac:dyDescent="0.3">
      <c r="A129" s="5" t="s">
        <v>12</v>
      </c>
      <c r="B129" s="25">
        <v>15.43</v>
      </c>
      <c r="C129" s="25">
        <v>11.21</v>
      </c>
      <c r="D129" s="23"/>
      <c r="E129" s="23">
        <f t="shared" si="16"/>
        <v>-4.2199999999999989</v>
      </c>
      <c r="F129" s="23"/>
      <c r="G129" s="23">
        <f t="shared" si="17"/>
        <v>0</v>
      </c>
      <c r="H129" s="7">
        <f t="shared" si="18"/>
        <v>0</v>
      </c>
      <c r="J129" s="15">
        <f t="shared" si="19"/>
        <v>0</v>
      </c>
      <c r="K129" s="7">
        <f t="shared" si="20"/>
        <v>0</v>
      </c>
      <c r="L129" s="7"/>
      <c r="M129" s="15">
        <f t="shared" si="21"/>
        <v>0</v>
      </c>
      <c r="N129" s="7">
        <f t="shared" si="22"/>
        <v>0</v>
      </c>
    </row>
    <row r="130" spans="1:14" x14ac:dyDescent="0.3">
      <c r="A130" s="5" t="s">
        <v>21</v>
      </c>
      <c r="B130" s="25">
        <v>15.74</v>
      </c>
      <c r="C130" s="25">
        <v>10.41</v>
      </c>
      <c r="D130" s="23"/>
      <c r="E130" s="23">
        <f t="shared" si="16"/>
        <v>-5.33</v>
      </c>
      <c r="F130" s="23"/>
      <c r="G130" s="23">
        <f t="shared" si="17"/>
        <v>0</v>
      </c>
      <c r="H130" s="7">
        <f t="shared" si="18"/>
        <v>0</v>
      </c>
      <c r="J130" s="15">
        <f t="shared" si="19"/>
        <v>0</v>
      </c>
      <c r="K130" s="7">
        <f t="shared" si="20"/>
        <v>0</v>
      </c>
      <c r="L130" s="7"/>
      <c r="M130" s="15">
        <f t="shared" si="21"/>
        <v>0</v>
      </c>
      <c r="N130" s="7">
        <f t="shared" si="22"/>
        <v>0</v>
      </c>
    </row>
    <row r="131" spans="1:14" x14ac:dyDescent="0.3">
      <c r="A131" s="5" t="s">
        <v>2</v>
      </c>
      <c r="B131" s="23">
        <v>10.72</v>
      </c>
      <c r="C131" s="25">
        <v>10.25</v>
      </c>
      <c r="D131" s="23"/>
      <c r="E131" s="23">
        <f t="shared" si="16"/>
        <v>-0.47000000000000064</v>
      </c>
      <c r="F131" s="23"/>
      <c r="G131" s="23">
        <f t="shared" si="17"/>
        <v>0</v>
      </c>
      <c r="H131" s="7">
        <f t="shared" si="18"/>
        <v>0</v>
      </c>
      <c r="J131" s="15">
        <f t="shared" si="19"/>
        <v>0</v>
      </c>
      <c r="K131" s="7">
        <f t="shared" si="20"/>
        <v>0</v>
      </c>
      <c r="L131" s="7"/>
      <c r="M131" s="15">
        <f t="shared" si="21"/>
        <v>0</v>
      </c>
      <c r="N131" s="7">
        <f t="shared" si="22"/>
        <v>0</v>
      </c>
    </row>
    <row r="132" spans="1:14" x14ac:dyDescent="0.3">
      <c r="A132" s="5" t="s">
        <v>3</v>
      </c>
      <c r="B132" s="25">
        <v>9.43</v>
      </c>
      <c r="C132" s="25">
        <v>10.36</v>
      </c>
      <c r="D132" s="23"/>
      <c r="E132" s="23">
        <f t="shared" si="16"/>
        <v>0.92999999999999972</v>
      </c>
      <c r="F132" s="23"/>
      <c r="G132" s="23">
        <f t="shared" si="17"/>
        <v>0.92999999999999972</v>
      </c>
      <c r="H132" s="7">
        <f t="shared" si="18"/>
        <v>1</v>
      </c>
      <c r="J132" s="15">
        <f t="shared" si="19"/>
        <v>0</v>
      </c>
      <c r="K132" s="7">
        <f t="shared" si="20"/>
        <v>0</v>
      </c>
      <c r="L132" s="7"/>
      <c r="M132" s="15">
        <f t="shared" si="21"/>
        <v>0</v>
      </c>
      <c r="N132" s="7">
        <f t="shared" si="22"/>
        <v>0</v>
      </c>
    </row>
    <row r="133" spans="1:14" x14ac:dyDescent="0.3">
      <c r="A133" s="5" t="s">
        <v>4</v>
      </c>
      <c r="B133" s="23">
        <v>10.36</v>
      </c>
      <c r="C133" s="25">
        <v>10.49</v>
      </c>
      <c r="D133" s="23"/>
      <c r="E133" s="23">
        <f t="shared" si="16"/>
        <v>0.13000000000000078</v>
      </c>
      <c r="F133" s="23"/>
      <c r="G133" s="23">
        <f t="shared" si="17"/>
        <v>0.13000000000000078</v>
      </c>
      <c r="H133" s="7">
        <f t="shared" si="18"/>
        <v>1</v>
      </c>
      <c r="J133" s="15">
        <f t="shared" si="19"/>
        <v>0</v>
      </c>
      <c r="K133" s="7">
        <f t="shared" si="20"/>
        <v>0</v>
      </c>
      <c r="L133" s="7"/>
      <c r="M133" s="15">
        <f t="shared" si="21"/>
        <v>0</v>
      </c>
      <c r="N133" s="7">
        <f t="shared" si="22"/>
        <v>0</v>
      </c>
    </row>
    <row r="134" spans="1:14" x14ac:dyDescent="0.3">
      <c r="A134" s="5" t="s">
        <v>5</v>
      </c>
      <c r="B134" s="23">
        <v>10.97</v>
      </c>
      <c r="C134" s="25">
        <v>10.71</v>
      </c>
      <c r="D134" s="23"/>
      <c r="E134" s="23">
        <f t="shared" si="16"/>
        <v>-0.25999999999999979</v>
      </c>
      <c r="F134" s="23"/>
      <c r="G134" s="23">
        <f t="shared" si="17"/>
        <v>0</v>
      </c>
      <c r="H134" s="7">
        <f t="shared" si="18"/>
        <v>0</v>
      </c>
      <c r="J134" s="15">
        <f t="shared" si="19"/>
        <v>0</v>
      </c>
      <c r="K134" s="7">
        <f t="shared" si="20"/>
        <v>0</v>
      </c>
      <c r="L134" s="7"/>
      <c r="M134" s="15">
        <f t="shared" si="21"/>
        <v>0</v>
      </c>
      <c r="N134" s="7">
        <f t="shared" si="22"/>
        <v>0</v>
      </c>
    </row>
    <row r="135" spans="1:14" x14ac:dyDescent="0.3">
      <c r="A135" s="5" t="s">
        <v>6</v>
      </c>
      <c r="B135" s="23">
        <v>10.08</v>
      </c>
      <c r="C135" s="25">
        <v>10.79</v>
      </c>
      <c r="D135" s="23"/>
      <c r="E135" s="23">
        <f t="shared" si="16"/>
        <v>0.70999999999999908</v>
      </c>
      <c r="F135" s="23"/>
      <c r="G135" s="23">
        <f t="shared" si="17"/>
        <v>0.70999999999999908</v>
      </c>
      <c r="H135" s="7">
        <f t="shared" si="18"/>
        <v>1</v>
      </c>
      <c r="J135" s="15">
        <f t="shared" si="19"/>
        <v>0</v>
      </c>
      <c r="K135" s="7">
        <f t="shared" si="20"/>
        <v>0</v>
      </c>
      <c r="L135" s="7"/>
      <c r="M135" s="15">
        <f t="shared" si="21"/>
        <v>0</v>
      </c>
      <c r="N135" s="7">
        <f t="shared" si="22"/>
        <v>0</v>
      </c>
    </row>
    <row r="136" spans="1:14" x14ac:dyDescent="0.3">
      <c r="A136" s="5" t="s">
        <v>7</v>
      </c>
      <c r="B136" s="23">
        <v>10.26</v>
      </c>
      <c r="C136" s="25">
        <v>10.87</v>
      </c>
      <c r="D136" s="23"/>
      <c r="E136" s="23">
        <f t="shared" si="16"/>
        <v>0.60999999999999943</v>
      </c>
      <c r="F136" s="23"/>
      <c r="G136" s="23">
        <f t="shared" si="17"/>
        <v>0.60999999999999943</v>
      </c>
      <c r="H136" s="7">
        <f t="shared" si="18"/>
        <v>1</v>
      </c>
      <c r="J136" s="15">
        <f t="shared" si="19"/>
        <v>0</v>
      </c>
      <c r="K136" s="7">
        <f t="shared" si="20"/>
        <v>0</v>
      </c>
      <c r="L136" s="7"/>
      <c r="M136" s="15">
        <f t="shared" si="21"/>
        <v>0</v>
      </c>
      <c r="N136" s="7">
        <f t="shared" si="22"/>
        <v>0</v>
      </c>
    </row>
    <row r="137" spans="1:14" x14ac:dyDescent="0.3">
      <c r="A137" s="5" t="s">
        <v>8</v>
      </c>
      <c r="B137" s="25">
        <v>10.039999999999999</v>
      </c>
      <c r="C137" s="25">
        <v>10.86</v>
      </c>
      <c r="D137" s="23"/>
      <c r="E137" s="23">
        <f t="shared" si="16"/>
        <v>0.82000000000000028</v>
      </c>
      <c r="F137" s="23"/>
      <c r="G137" s="23">
        <f t="shared" si="17"/>
        <v>0.82000000000000028</v>
      </c>
      <c r="H137" s="7">
        <f t="shared" si="18"/>
        <v>1</v>
      </c>
      <c r="J137" s="15">
        <f t="shared" si="19"/>
        <v>0</v>
      </c>
      <c r="K137" s="7">
        <f t="shared" si="20"/>
        <v>0</v>
      </c>
      <c r="L137" s="7"/>
      <c r="M137" s="15">
        <f t="shared" si="21"/>
        <v>0</v>
      </c>
      <c r="N137" s="7">
        <f t="shared" si="22"/>
        <v>0</v>
      </c>
    </row>
    <row r="138" spans="1:14" x14ac:dyDescent="0.3">
      <c r="A138" s="5" t="s">
        <v>9</v>
      </c>
      <c r="B138" s="23">
        <v>10.93</v>
      </c>
      <c r="C138" s="25">
        <v>11.01</v>
      </c>
      <c r="D138" s="23"/>
      <c r="E138" s="23">
        <f t="shared" si="16"/>
        <v>8.0000000000000071E-2</v>
      </c>
      <c r="F138" s="23"/>
      <c r="G138" s="23">
        <f t="shared" si="17"/>
        <v>8.0000000000000071E-2</v>
      </c>
      <c r="H138" s="7">
        <f t="shared" si="18"/>
        <v>1</v>
      </c>
      <c r="J138" s="15">
        <f t="shared" si="19"/>
        <v>0</v>
      </c>
      <c r="K138" s="7">
        <f t="shared" si="20"/>
        <v>0</v>
      </c>
      <c r="L138" s="7"/>
      <c r="M138" s="15">
        <f t="shared" si="21"/>
        <v>0</v>
      </c>
      <c r="N138" s="7">
        <f t="shared" si="22"/>
        <v>0</v>
      </c>
    </row>
    <row r="139" spans="1:14" x14ac:dyDescent="0.3">
      <c r="A139" s="5" t="s">
        <v>10</v>
      </c>
      <c r="B139" s="23">
        <v>12.35</v>
      </c>
      <c r="C139" s="25">
        <v>11.93</v>
      </c>
      <c r="D139" s="23"/>
      <c r="E139" s="23">
        <f t="shared" si="16"/>
        <v>-0.41999999999999993</v>
      </c>
      <c r="F139" s="23"/>
      <c r="G139" s="23">
        <f t="shared" si="17"/>
        <v>0</v>
      </c>
      <c r="H139" s="7">
        <f t="shared" si="18"/>
        <v>0</v>
      </c>
      <c r="J139" s="15">
        <f t="shared" si="19"/>
        <v>0</v>
      </c>
      <c r="K139" s="7">
        <f t="shared" si="20"/>
        <v>0</v>
      </c>
      <c r="L139" s="7"/>
      <c r="M139" s="15">
        <f t="shared" si="21"/>
        <v>0</v>
      </c>
      <c r="N139" s="7">
        <f t="shared" si="22"/>
        <v>0</v>
      </c>
    </row>
    <row r="140" spans="1:14" x14ac:dyDescent="0.3">
      <c r="A140" s="5" t="s">
        <v>11</v>
      </c>
      <c r="B140" s="23">
        <v>12.86</v>
      </c>
      <c r="C140" s="25">
        <v>13.24</v>
      </c>
      <c r="D140" s="23"/>
      <c r="E140" s="23">
        <f t="shared" si="16"/>
        <v>0.38000000000000078</v>
      </c>
      <c r="F140" s="23"/>
      <c r="G140" s="23">
        <f t="shared" si="17"/>
        <v>0.38000000000000078</v>
      </c>
      <c r="H140" s="7">
        <f t="shared" si="18"/>
        <v>1</v>
      </c>
      <c r="J140" s="15">
        <f t="shared" si="19"/>
        <v>0</v>
      </c>
      <c r="K140" s="7">
        <f t="shared" si="20"/>
        <v>0</v>
      </c>
      <c r="L140" s="7"/>
      <c r="M140" s="15">
        <f t="shared" si="21"/>
        <v>0</v>
      </c>
      <c r="N140" s="7">
        <f t="shared" si="22"/>
        <v>0</v>
      </c>
    </row>
    <row r="141" spans="1:14" x14ac:dyDescent="0.3">
      <c r="A141" s="5" t="s">
        <v>12</v>
      </c>
      <c r="B141" s="23">
        <v>13.99</v>
      </c>
      <c r="C141" s="25">
        <v>14.25</v>
      </c>
      <c r="D141" s="23"/>
      <c r="E141" s="23">
        <f t="shared" si="16"/>
        <v>0.25999999999999979</v>
      </c>
      <c r="F141" s="23"/>
      <c r="G141" s="23">
        <f t="shared" si="17"/>
        <v>0.25999999999999979</v>
      </c>
      <c r="H141" s="7">
        <f t="shared" si="18"/>
        <v>1</v>
      </c>
      <c r="J141" s="15">
        <f t="shared" si="19"/>
        <v>0</v>
      </c>
      <c r="K141" s="7">
        <f t="shared" si="20"/>
        <v>0</v>
      </c>
      <c r="L141" s="7"/>
      <c r="M141" s="15">
        <f t="shared" si="21"/>
        <v>0</v>
      </c>
      <c r="N141" s="7">
        <f t="shared" si="22"/>
        <v>0</v>
      </c>
    </row>
    <row r="142" spans="1:14" x14ac:dyDescent="0.3">
      <c r="A142" s="5" t="s">
        <v>22</v>
      </c>
      <c r="B142" s="25">
        <v>15.03</v>
      </c>
      <c r="C142" s="25">
        <v>15.22</v>
      </c>
      <c r="D142" s="23"/>
      <c r="E142" s="23">
        <f t="shared" si="16"/>
        <v>0.19000000000000128</v>
      </c>
      <c r="F142" s="23"/>
      <c r="G142" s="23">
        <f t="shared" si="17"/>
        <v>0.19000000000000128</v>
      </c>
      <c r="H142" s="7">
        <f t="shared" si="18"/>
        <v>1</v>
      </c>
      <c r="J142" s="15">
        <f t="shared" si="19"/>
        <v>0</v>
      </c>
      <c r="K142" s="7">
        <f t="shared" si="20"/>
        <v>0</v>
      </c>
      <c r="L142" s="7"/>
      <c r="M142" s="15">
        <f t="shared" si="21"/>
        <v>0</v>
      </c>
      <c r="N142" s="7">
        <f t="shared" si="22"/>
        <v>0</v>
      </c>
    </row>
    <row r="143" spans="1:14" x14ac:dyDescent="0.3">
      <c r="A143" s="5" t="s">
        <v>2</v>
      </c>
      <c r="B143" s="23">
        <v>14.84</v>
      </c>
      <c r="C143" s="25">
        <v>15.65</v>
      </c>
      <c r="D143" s="23"/>
      <c r="E143" s="23">
        <f t="shared" si="16"/>
        <v>0.8100000000000005</v>
      </c>
      <c r="F143" s="23"/>
      <c r="G143" s="23">
        <f t="shared" si="17"/>
        <v>0.8100000000000005</v>
      </c>
      <c r="H143" s="7">
        <f t="shared" si="18"/>
        <v>1</v>
      </c>
      <c r="J143" s="15">
        <f t="shared" si="19"/>
        <v>0</v>
      </c>
      <c r="K143" s="7">
        <f t="shared" si="20"/>
        <v>0</v>
      </c>
      <c r="L143" s="7"/>
      <c r="M143" s="15">
        <f t="shared" si="21"/>
        <v>0</v>
      </c>
      <c r="N143" s="7">
        <f t="shared" si="22"/>
        <v>0</v>
      </c>
    </row>
    <row r="144" spans="1:14" x14ac:dyDescent="0.3">
      <c r="A144" s="5" t="s">
        <v>3</v>
      </c>
      <c r="B144" s="25">
        <v>14.34</v>
      </c>
      <c r="C144" s="25">
        <v>14.46</v>
      </c>
      <c r="D144" s="23"/>
      <c r="E144" s="23">
        <f t="shared" si="16"/>
        <v>0.12000000000000099</v>
      </c>
      <c r="F144" s="23"/>
      <c r="G144" s="23">
        <f t="shared" si="17"/>
        <v>0.12000000000000099</v>
      </c>
      <c r="H144" s="7">
        <f t="shared" si="18"/>
        <v>1</v>
      </c>
      <c r="J144" s="15">
        <f t="shared" si="19"/>
        <v>0</v>
      </c>
      <c r="K144" s="7">
        <f t="shared" si="20"/>
        <v>0</v>
      </c>
      <c r="L144" s="7"/>
      <c r="M144" s="15">
        <f t="shared" si="21"/>
        <v>0</v>
      </c>
      <c r="N144" s="7">
        <f t="shared" si="22"/>
        <v>0</v>
      </c>
    </row>
    <row r="145" spans="1:14" x14ac:dyDescent="0.3">
      <c r="A145" s="5" t="s">
        <v>4</v>
      </c>
      <c r="B145" s="23">
        <v>13.22</v>
      </c>
      <c r="C145" s="25">
        <v>13.78</v>
      </c>
      <c r="D145" s="23"/>
      <c r="E145" s="23">
        <f t="shared" si="16"/>
        <v>0.55999999999999872</v>
      </c>
      <c r="F145" s="23"/>
      <c r="G145" s="23">
        <f t="shared" si="17"/>
        <v>0.55999999999999872</v>
      </c>
      <c r="H145" s="7">
        <f t="shared" si="18"/>
        <v>1</v>
      </c>
      <c r="J145" s="15">
        <f t="shared" si="19"/>
        <v>0</v>
      </c>
      <c r="K145" s="7">
        <f t="shared" si="20"/>
        <v>0</v>
      </c>
      <c r="L145" s="7"/>
      <c r="M145" s="15">
        <f t="shared" si="21"/>
        <v>0</v>
      </c>
      <c r="N145" s="7">
        <f t="shared" si="22"/>
        <v>0</v>
      </c>
    </row>
    <row r="146" spans="1:14" x14ac:dyDescent="0.3">
      <c r="A146" s="5" t="s">
        <v>5</v>
      </c>
      <c r="B146" s="23">
        <v>13.8</v>
      </c>
      <c r="C146" s="25">
        <v>14.9</v>
      </c>
      <c r="D146" s="23"/>
      <c r="E146" s="23">
        <f t="shared" si="16"/>
        <v>1.0999999999999996</v>
      </c>
      <c r="F146" s="23"/>
      <c r="G146" s="23">
        <f t="shared" si="17"/>
        <v>1.0999999999999996</v>
      </c>
      <c r="H146" s="7">
        <f t="shared" si="18"/>
        <v>1</v>
      </c>
      <c r="J146" s="15">
        <f t="shared" si="19"/>
        <v>0</v>
      </c>
      <c r="K146" s="7">
        <f t="shared" si="20"/>
        <v>0</v>
      </c>
      <c r="L146" s="7"/>
      <c r="M146" s="15">
        <f t="shared" si="21"/>
        <v>0</v>
      </c>
      <c r="N146" s="7">
        <f t="shared" si="22"/>
        <v>0</v>
      </c>
    </row>
    <row r="147" spans="1:14" x14ac:dyDescent="0.3">
      <c r="A147" s="5" t="s">
        <v>6</v>
      </c>
      <c r="B147" s="23">
        <v>15.28</v>
      </c>
      <c r="C147" s="25">
        <v>16.010000000000002</v>
      </c>
      <c r="D147" s="23"/>
      <c r="E147" s="23">
        <f t="shared" si="16"/>
        <v>0.7300000000000022</v>
      </c>
      <c r="F147" s="23"/>
      <c r="G147" s="23">
        <f t="shared" si="17"/>
        <v>0.7300000000000022</v>
      </c>
      <c r="H147" s="7">
        <f t="shared" si="18"/>
        <v>1</v>
      </c>
      <c r="J147" s="15">
        <f t="shared" si="19"/>
        <v>0</v>
      </c>
      <c r="K147" s="7">
        <f t="shared" si="20"/>
        <v>0</v>
      </c>
      <c r="L147" s="7"/>
      <c r="M147" s="15">
        <f t="shared" si="21"/>
        <v>0</v>
      </c>
      <c r="N147" s="7">
        <f t="shared" si="22"/>
        <v>0</v>
      </c>
    </row>
    <row r="148" spans="1:14" x14ac:dyDescent="0.3">
      <c r="A148" s="5" t="s">
        <v>7</v>
      </c>
      <c r="B148" s="25">
        <v>15.66</v>
      </c>
      <c r="C148" s="25">
        <v>17.100000000000001</v>
      </c>
      <c r="D148" s="23"/>
      <c r="E148" s="23">
        <f t="shared" si="16"/>
        <v>1.4400000000000013</v>
      </c>
      <c r="F148" s="23"/>
      <c r="G148" s="23">
        <f t="shared" si="17"/>
        <v>1.4400000000000013</v>
      </c>
      <c r="H148" s="7">
        <f t="shared" si="18"/>
        <v>1</v>
      </c>
      <c r="J148" s="15">
        <f t="shared" si="19"/>
        <v>0</v>
      </c>
      <c r="K148" s="7">
        <f t="shared" si="20"/>
        <v>0</v>
      </c>
      <c r="L148" s="7"/>
      <c r="M148" s="15">
        <f t="shared" si="21"/>
        <v>0</v>
      </c>
      <c r="N148" s="7">
        <f t="shared" si="22"/>
        <v>0</v>
      </c>
    </row>
    <row r="149" spans="1:14" x14ac:dyDescent="0.3">
      <c r="A149" s="5" t="s">
        <v>8</v>
      </c>
      <c r="B149" s="25">
        <v>15.77</v>
      </c>
      <c r="C149" s="25">
        <v>16.98</v>
      </c>
      <c r="D149" s="23"/>
      <c r="E149" s="23">
        <f t="shared" si="16"/>
        <v>1.2100000000000009</v>
      </c>
      <c r="F149" s="23"/>
      <c r="G149" s="23">
        <f t="shared" si="17"/>
        <v>1.2100000000000009</v>
      </c>
      <c r="H149" s="7">
        <f t="shared" si="18"/>
        <v>1</v>
      </c>
      <c r="J149" s="15">
        <f t="shared" si="19"/>
        <v>0</v>
      </c>
      <c r="K149" s="7">
        <f t="shared" si="20"/>
        <v>0</v>
      </c>
      <c r="L149" s="7"/>
      <c r="M149" s="15">
        <f t="shared" si="21"/>
        <v>0</v>
      </c>
      <c r="N149" s="7">
        <f t="shared" si="22"/>
        <v>0</v>
      </c>
    </row>
    <row r="150" spans="1:14" x14ac:dyDescent="0.3">
      <c r="A150" s="5" t="s">
        <v>9</v>
      </c>
      <c r="B150" s="23">
        <v>15.5</v>
      </c>
      <c r="C150" s="25">
        <v>17.600000000000001</v>
      </c>
      <c r="D150" s="23"/>
      <c r="E150" s="23">
        <f t="shared" ref="E150:E216" si="23">+C150-B150</f>
        <v>2.1000000000000014</v>
      </c>
      <c r="F150" s="23"/>
      <c r="G150" s="23">
        <f t="shared" ref="G150:G216" si="24">IF(E150&gt;0,E150,0)</f>
        <v>2.1000000000000014</v>
      </c>
      <c r="H150" s="7">
        <f t="shared" ref="H150:H216" si="25">IF(G150&gt;0,1,0)</f>
        <v>1</v>
      </c>
      <c r="J150" s="15">
        <f t="shared" si="19"/>
        <v>0.50000000000000133</v>
      </c>
      <c r="K150" s="7">
        <f t="shared" si="20"/>
        <v>1</v>
      </c>
      <c r="L150" s="7"/>
      <c r="M150" s="15">
        <f t="shared" si="21"/>
        <v>0</v>
      </c>
      <c r="N150" s="7">
        <f t="shared" si="22"/>
        <v>0</v>
      </c>
    </row>
    <row r="151" spans="1:14" x14ac:dyDescent="0.3">
      <c r="A151" s="5" t="s">
        <v>10</v>
      </c>
      <c r="B151" s="23">
        <v>16.579999999999998</v>
      </c>
      <c r="C151" s="25">
        <v>17.57</v>
      </c>
      <c r="D151" s="23"/>
      <c r="E151" s="23">
        <f t="shared" si="23"/>
        <v>0.99000000000000199</v>
      </c>
      <c r="F151" s="23"/>
      <c r="G151" s="23">
        <f t="shared" si="24"/>
        <v>0.99000000000000199</v>
      </c>
      <c r="H151" s="7">
        <f t="shared" si="25"/>
        <v>1</v>
      </c>
      <c r="J151" s="15">
        <f t="shared" si="19"/>
        <v>0</v>
      </c>
      <c r="K151" s="7">
        <f t="shared" si="20"/>
        <v>0</v>
      </c>
      <c r="L151" s="7"/>
      <c r="M151" s="15">
        <f t="shared" si="21"/>
        <v>0</v>
      </c>
      <c r="N151" s="7">
        <f t="shared" si="22"/>
        <v>0</v>
      </c>
    </row>
    <row r="152" spans="1:14" x14ac:dyDescent="0.3">
      <c r="A152" s="5" t="s">
        <v>11</v>
      </c>
      <c r="B152" s="23">
        <v>17.239999999999998</v>
      </c>
      <c r="C152" s="25">
        <v>17.21</v>
      </c>
      <c r="D152" s="23"/>
      <c r="E152" s="23">
        <f t="shared" si="23"/>
        <v>-2.9999999999997584E-2</v>
      </c>
      <c r="F152" s="23"/>
      <c r="G152" s="23">
        <f t="shared" si="24"/>
        <v>0</v>
      </c>
      <c r="H152" s="7">
        <f t="shared" si="25"/>
        <v>0</v>
      </c>
      <c r="J152" s="15">
        <f t="shared" si="19"/>
        <v>0</v>
      </c>
      <c r="K152" s="7">
        <f t="shared" si="20"/>
        <v>0</v>
      </c>
      <c r="L152" s="7"/>
      <c r="M152" s="15">
        <f t="shared" si="21"/>
        <v>0</v>
      </c>
      <c r="N152" s="7">
        <f t="shared" si="22"/>
        <v>0</v>
      </c>
    </row>
    <row r="153" spans="1:14" x14ac:dyDescent="0.3">
      <c r="A153" s="5" t="s">
        <v>12</v>
      </c>
      <c r="B153" s="23">
        <v>16.96</v>
      </c>
      <c r="C153" s="23">
        <v>15.77</v>
      </c>
      <c r="D153" s="23"/>
      <c r="E153" s="23">
        <f t="shared" si="23"/>
        <v>-1.1900000000000013</v>
      </c>
      <c r="F153" s="23"/>
      <c r="G153" s="23">
        <f t="shared" si="24"/>
        <v>0</v>
      </c>
      <c r="H153" s="7">
        <f t="shared" si="25"/>
        <v>0</v>
      </c>
      <c r="J153" s="15">
        <f t="shared" si="19"/>
        <v>0</v>
      </c>
      <c r="K153" s="7">
        <f t="shared" si="20"/>
        <v>0</v>
      </c>
      <c r="L153" s="7"/>
      <c r="M153" s="15">
        <f t="shared" si="21"/>
        <v>0</v>
      </c>
      <c r="N153" s="7">
        <f t="shared" si="22"/>
        <v>0</v>
      </c>
    </row>
    <row r="154" spans="1:14" x14ac:dyDescent="0.3">
      <c r="A154" s="5" t="s">
        <v>23</v>
      </c>
      <c r="B154" s="25">
        <v>15.2</v>
      </c>
      <c r="C154" s="25">
        <v>16.79</v>
      </c>
      <c r="D154" s="23"/>
      <c r="E154" s="23">
        <f t="shared" si="23"/>
        <v>1.5899999999999999</v>
      </c>
      <c r="F154" s="23"/>
      <c r="G154" s="23">
        <f t="shared" si="24"/>
        <v>1.5899999999999999</v>
      </c>
      <c r="H154" s="7">
        <f t="shared" si="25"/>
        <v>1</v>
      </c>
      <c r="J154" s="15">
        <f t="shared" si="19"/>
        <v>0</v>
      </c>
      <c r="K154" s="7">
        <f t="shared" si="20"/>
        <v>0</v>
      </c>
      <c r="L154" s="7"/>
      <c r="M154" s="15">
        <f t="shared" si="21"/>
        <v>0</v>
      </c>
      <c r="N154" s="7">
        <f t="shared" si="22"/>
        <v>0</v>
      </c>
    </row>
    <row r="155" spans="1:14" x14ac:dyDescent="0.3">
      <c r="A155" s="5" t="s">
        <v>2</v>
      </c>
      <c r="B155" s="23">
        <v>15.89</v>
      </c>
      <c r="C155" s="25">
        <v>17.97</v>
      </c>
      <c r="D155" s="23"/>
      <c r="E155" s="23">
        <f t="shared" si="23"/>
        <v>2.0799999999999983</v>
      </c>
      <c r="F155" s="23"/>
      <c r="G155" s="23">
        <f t="shared" si="24"/>
        <v>2.0799999999999983</v>
      </c>
      <c r="H155" s="7">
        <f t="shared" si="25"/>
        <v>1</v>
      </c>
      <c r="J155" s="15">
        <f t="shared" si="19"/>
        <v>0.47999999999999821</v>
      </c>
      <c r="K155" s="7">
        <f t="shared" si="20"/>
        <v>1</v>
      </c>
      <c r="L155" s="7"/>
      <c r="M155" s="15">
        <f t="shared" si="21"/>
        <v>0</v>
      </c>
      <c r="N155" s="7">
        <f t="shared" si="22"/>
        <v>0</v>
      </c>
    </row>
    <row r="156" spans="1:14" x14ac:dyDescent="0.3">
      <c r="A156" s="5" t="s">
        <v>3</v>
      </c>
      <c r="B156" s="25">
        <v>18.23</v>
      </c>
      <c r="C156" s="25">
        <v>18.829999999999998</v>
      </c>
      <c r="D156" s="23"/>
      <c r="E156" s="23">
        <f t="shared" si="23"/>
        <v>0.59999999999999787</v>
      </c>
      <c r="F156" s="23"/>
      <c r="G156" s="23">
        <f t="shared" si="24"/>
        <v>0.59999999999999787</v>
      </c>
      <c r="H156" s="7">
        <f t="shared" si="25"/>
        <v>1</v>
      </c>
      <c r="J156" s="15">
        <f t="shared" si="19"/>
        <v>0</v>
      </c>
      <c r="K156" s="7">
        <f t="shared" si="20"/>
        <v>0</v>
      </c>
      <c r="L156" s="7"/>
      <c r="M156" s="15">
        <f t="shared" si="21"/>
        <v>0</v>
      </c>
      <c r="N156" s="7">
        <f t="shared" si="22"/>
        <v>0</v>
      </c>
    </row>
    <row r="157" spans="1:14" x14ac:dyDescent="0.3">
      <c r="A157" s="5" t="s">
        <v>4</v>
      </c>
      <c r="B157" s="23">
        <v>19.43</v>
      </c>
      <c r="C157" s="25">
        <v>19.66</v>
      </c>
      <c r="D157" s="23"/>
      <c r="E157" s="23">
        <f t="shared" si="23"/>
        <v>0.23000000000000043</v>
      </c>
      <c r="F157" s="23"/>
      <c r="G157" s="23">
        <f t="shared" si="24"/>
        <v>0.23000000000000043</v>
      </c>
      <c r="H157" s="7">
        <f t="shared" si="25"/>
        <v>1</v>
      </c>
      <c r="J157" s="15">
        <f t="shared" si="19"/>
        <v>0</v>
      </c>
      <c r="K157" s="7">
        <f t="shared" si="20"/>
        <v>0</v>
      </c>
      <c r="L157" s="7"/>
      <c r="M157" s="15">
        <f t="shared" si="21"/>
        <v>0</v>
      </c>
      <c r="N157" s="7">
        <f t="shared" si="22"/>
        <v>0</v>
      </c>
    </row>
    <row r="158" spans="1:14" x14ac:dyDescent="0.3">
      <c r="A158" s="5" t="s">
        <v>5</v>
      </c>
      <c r="B158" s="23">
        <v>19.75</v>
      </c>
      <c r="C158" s="25">
        <v>20.63</v>
      </c>
      <c r="D158" s="23"/>
      <c r="E158" s="23">
        <f t="shared" si="23"/>
        <v>0.87999999999999901</v>
      </c>
      <c r="F158" s="23"/>
      <c r="G158" s="23">
        <f t="shared" si="24"/>
        <v>0.87999999999999901</v>
      </c>
      <c r="H158" s="7">
        <f t="shared" si="25"/>
        <v>1</v>
      </c>
      <c r="J158" s="15">
        <f t="shared" si="19"/>
        <v>0</v>
      </c>
      <c r="K158" s="7">
        <f t="shared" si="20"/>
        <v>0</v>
      </c>
      <c r="L158" s="7"/>
      <c r="M158" s="15">
        <f t="shared" si="21"/>
        <v>0</v>
      </c>
      <c r="N158" s="7">
        <f t="shared" si="22"/>
        <v>0</v>
      </c>
    </row>
    <row r="159" spans="1:14" x14ac:dyDescent="0.3">
      <c r="A159" s="5" t="s">
        <v>6</v>
      </c>
      <c r="B159" s="23">
        <v>20.32</v>
      </c>
      <c r="C159" s="25">
        <v>21.37</v>
      </c>
      <c r="D159" s="23"/>
      <c r="E159" s="23">
        <f t="shared" si="23"/>
        <v>1.0500000000000007</v>
      </c>
      <c r="F159" s="23"/>
      <c r="G159" s="23">
        <f t="shared" si="24"/>
        <v>1.0500000000000007</v>
      </c>
      <c r="H159" s="7">
        <f t="shared" si="25"/>
        <v>1</v>
      </c>
      <c r="J159" s="15">
        <f t="shared" si="19"/>
        <v>0</v>
      </c>
      <c r="K159" s="7">
        <f t="shared" si="20"/>
        <v>0</v>
      </c>
      <c r="L159" s="7"/>
      <c r="M159" s="15">
        <f t="shared" si="21"/>
        <v>0</v>
      </c>
      <c r="N159" s="7">
        <f t="shared" si="22"/>
        <v>0</v>
      </c>
    </row>
    <row r="160" spans="1:14" x14ac:dyDescent="0.3">
      <c r="A160" s="5" t="s">
        <v>7</v>
      </c>
      <c r="B160" s="25">
        <v>21.03</v>
      </c>
      <c r="C160" s="25">
        <v>21.29</v>
      </c>
      <c r="D160" s="23"/>
      <c r="E160" s="23">
        <f t="shared" si="23"/>
        <v>0.25999999999999801</v>
      </c>
      <c r="F160" s="23"/>
      <c r="G160" s="23">
        <f t="shared" si="24"/>
        <v>0.25999999999999801</v>
      </c>
      <c r="H160" s="7">
        <f t="shared" si="25"/>
        <v>1</v>
      </c>
      <c r="J160" s="15">
        <f t="shared" si="19"/>
        <v>0</v>
      </c>
      <c r="K160" s="7">
        <f t="shared" si="20"/>
        <v>0</v>
      </c>
      <c r="L160" s="7"/>
      <c r="M160" s="15">
        <f t="shared" si="21"/>
        <v>0</v>
      </c>
      <c r="N160" s="7">
        <f t="shared" si="22"/>
        <v>0</v>
      </c>
    </row>
    <row r="161" spans="1:15" x14ac:dyDescent="0.3">
      <c r="A161" s="5" t="s">
        <v>8</v>
      </c>
      <c r="B161" s="25">
        <v>21.43</v>
      </c>
      <c r="C161" s="25">
        <v>21.55</v>
      </c>
      <c r="D161" s="23"/>
      <c r="E161" s="23">
        <f>+C161-B161</f>
        <v>0.12000000000000099</v>
      </c>
      <c r="F161" s="23"/>
      <c r="G161" s="23">
        <f>IF(E161&gt;0,E161,0)</f>
        <v>0.12000000000000099</v>
      </c>
      <c r="H161" s="7">
        <f>IF(G161&gt;0,1,0)</f>
        <v>1</v>
      </c>
      <c r="J161" s="15">
        <f t="shared" si="19"/>
        <v>0</v>
      </c>
      <c r="K161" s="7">
        <f t="shared" si="20"/>
        <v>0</v>
      </c>
      <c r="L161" s="7"/>
      <c r="M161" s="15">
        <f t="shared" si="21"/>
        <v>0</v>
      </c>
      <c r="N161" s="7">
        <f t="shared" si="22"/>
        <v>0</v>
      </c>
    </row>
    <row r="163" spans="1:15" x14ac:dyDescent="0.3">
      <c r="N163" s="33"/>
    </row>
    <row r="164" spans="1:15" x14ac:dyDescent="0.3">
      <c r="O164" s="29" t="s">
        <v>66</v>
      </c>
    </row>
    <row r="165" spans="1:15" x14ac:dyDescent="0.3">
      <c r="A165" s="5"/>
      <c r="B165" s="25"/>
      <c r="C165" s="25"/>
      <c r="D165" s="23"/>
      <c r="E165" s="23"/>
      <c r="F165" s="23"/>
      <c r="G165" s="23"/>
      <c r="J165" s="15"/>
      <c r="K165" s="7"/>
      <c r="L165" s="7"/>
    </row>
    <row r="166" spans="1:15" x14ac:dyDescent="0.3">
      <c r="A166" s="5"/>
      <c r="B166" s="25"/>
      <c r="C166" s="25"/>
      <c r="D166" s="23"/>
      <c r="E166" s="23"/>
      <c r="F166" s="23"/>
      <c r="G166" s="23"/>
      <c r="J166" s="15"/>
      <c r="K166" s="7"/>
      <c r="L166" s="7"/>
      <c r="M166" s="15"/>
      <c r="N166" s="30" t="str">
        <f>+N1</f>
        <v>Exhibit NMPF - 37A</v>
      </c>
    </row>
    <row r="167" spans="1:15" x14ac:dyDescent="0.3">
      <c r="A167" s="21" t="s">
        <v>50</v>
      </c>
    </row>
    <row r="168" spans="1:15" ht="118.8" customHeight="1" x14ac:dyDescent="0.3">
      <c r="A168" s="1"/>
      <c r="B168" s="2" t="s">
        <v>0</v>
      </c>
      <c r="C168" s="2" t="s">
        <v>36</v>
      </c>
      <c r="E168" s="2" t="s">
        <v>39</v>
      </c>
      <c r="F168" s="2"/>
      <c r="G168" s="2" t="s">
        <v>108</v>
      </c>
      <c r="H168" s="2" t="s">
        <v>92</v>
      </c>
      <c r="J168" s="2" t="s">
        <v>109</v>
      </c>
      <c r="K168" s="2" t="s">
        <v>93</v>
      </c>
      <c r="L168" s="2"/>
      <c r="M168" s="2" t="s">
        <v>116</v>
      </c>
      <c r="N168" s="2" t="s">
        <v>94</v>
      </c>
    </row>
    <row r="170" spans="1:15" x14ac:dyDescent="0.3">
      <c r="A170" s="5" t="s">
        <v>9</v>
      </c>
      <c r="B170" s="23">
        <v>21.78</v>
      </c>
      <c r="C170" s="25">
        <v>20.55</v>
      </c>
      <c r="D170" s="23"/>
      <c r="E170" s="23">
        <f>+C170-B170</f>
        <v>-1.2300000000000004</v>
      </c>
      <c r="F170" s="23"/>
      <c r="G170" s="23">
        <f>IF(E170&gt;0,E170,0)</f>
        <v>0</v>
      </c>
      <c r="H170" s="7">
        <f>IF(G170&gt;0,1,0)</f>
        <v>0</v>
      </c>
      <c r="J170" s="15">
        <f t="shared" ref="J170:J217" si="26">IF(C170&gt;(B170+1.6),C170-B170-1.6,0)</f>
        <v>0</v>
      </c>
      <c r="K170" s="7">
        <f t="shared" ref="K170:K217" si="27">IF(J170&gt;0,1,0)</f>
        <v>0</v>
      </c>
      <c r="L170" s="7"/>
      <c r="M170" s="15">
        <f t="shared" ref="M170:M217" si="28">IF(C170&gt;(B170+2.2),C170-B170-2.2,0)</f>
        <v>0</v>
      </c>
      <c r="N170" s="7">
        <f t="shared" ref="N170:N217" si="29">IF(M170&gt;0,1,0)</f>
        <v>0</v>
      </c>
    </row>
    <row r="171" spans="1:15" x14ac:dyDescent="0.3">
      <c r="A171" s="5" t="s">
        <v>10</v>
      </c>
      <c r="B171" s="25">
        <v>19.559999999999999</v>
      </c>
      <c r="C171" s="25">
        <v>19.41</v>
      </c>
      <c r="D171" s="23"/>
      <c r="E171" s="23">
        <f>+C171-B171</f>
        <v>-0.14999999999999858</v>
      </c>
      <c r="F171" s="23"/>
      <c r="G171" s="23">
        <f>IF(E171&gt;0,E171,0)</f>
        <v>0</v>
      </c>
      <c r="H171" s="7">
        <f>IF(G171&gt;0,1,0)</f>
        <v>0</v>
      </c>
      <c r="J171" s="15">
        <f t="shared" si="26"/>
        <v>0</v>
      </c>
      <c r="K171" s="7">
        <f t="shared" si="27"/>
        <v>0</v>
      </c>
      <c r="L171" s="7"/>
      <c r="M171" s="15">
        <f t="shared" si="28"/>
        <v>0</v>
      </c>
      <c r="N171" s="7">
        <f t="shared" si="29"/>
        <v>0</v>
      </c>
    </row>
    <row r="172" spans="1:15" x14ac:dyDescent="0.3">
      <c r="A172" s="5" t="s">
        <v>11</v>
      </c>
      <c r="B172" s="23">
        <v>18.45</v>
      </c>
      <c r="C172" s="25">
        <v>19.260000000000002</v>
      </c>
      <c r="D172" s="23"/>
      <c r="E172" s="23">
        <f t="shared" si="23"/>
        <v>0.81000000000000227</v>
      </c>
      <c r="F172" s="23"/>
      <c r="G172" s="23">
        <f t="shared" si="24"/>
        <v>0.81000000000000227</v>
      </c>
      <c r="H172" s="7">
        <f t="shared" si="25"/>
        <v>1</v>
      </c>
      <c r="J172" s="15">
        <f t="shared" si="26"/>
        <v>0</v>
      </c>
      <c r="K172" s="7">
        <f t="shared" si="27"/>
        <v>0</v>
      </c>
      <c r="L172" s="7"/>
      <c r="M172" s="15">
        <f t="shared" si="28"/>
        <v>0</v>
      </c>
      <c r="N172" s="7">
        <f t="shared" si="29"/>
        <v>0</v>
      </c>
    </row>
    <row r="173" spans="1:15" x14ac:dyDescent="0.3">
      <c r="A173" s="5" t="s">
        <v>12</v>
      </c>
      <c r="B173" s="23">
        <v>18.47</v>
      </c>
      <c r="C173" s="25">
        <v>18.079999999999998</v>
      </c>
      <c r="D173" s="23"/>
      <c r="E173" s="23">
        <f t="shared" si="23"/>
        <v>-0.39000000000000057</v>
      </c>
      <c r="F173" s="23"/>
      <c r="G173" s="23">
        <f t="shared" si="24"/>
        <v>0</v>
      </c>
      <c r="H173" s="7">
        <f t="shared" si="25"/>
        <v>0</v>
      </c>
      <c r="J173" s="15">
        <f t="shared" si="26"/>
        <v>0</v>
      </c>
      <c r="K173" s="7">
        <f t="shared" si="27"/>
        <v>0</v>
      </c>
      <c r="L173" s="7"/>
      <c r="M173" s="15">
        <f t="shared" si="28"/>
        <v>0</v>
      </c>
      <c r="N173" s="7">
        <f t="shared" si="29"/>
        <v>0</v>
      </c>
    </row>
    <row r="174" spans="1:15" x14ac:dyDescent="0.3">
      <c r="A174" s="5" t="s">
        <v>24</v>
      </c>
      <c r="B174" s="25">
        <v>18.8</v>
      </c>
      <c r="C174" s="25">
        <v>17.670000000000002</v>
      </c>
      <c r="D174" s="23"/>
      <c r="E174" s="23">
        <f t="shared" si="23"/>
        <v>-1.129999999999999</v>
      </c>
      <c r="F174" s="23"/>
      <c r="G174" s="23">
        <f t="shared" si="24"/>
        <v>0</v>
      </c>
      <c r="H174" s="7">
        <f t="shared" si="25"/>
        <v>0</v>
      </c>
      <c r="J174" s="15">
        <f t="shared" si="26"/>
        <v>0</v>
      </c>
      <c r="K174" s="7">
        <f t="shared" si="27"/>
        <v>0</v>
      </c>
      <c r="L174" s="7"/>
      <c r="M174" s="15">
        <f t="shared" si="28"/>
        <v>0</v>
      </c>
      <c r="N174" s="7">
        <f t="shared" si="29"/>
        <v>0</v>
      </c>
    </row>
    <row r="175" spans="1:15" x14ac:dyDescent="0.3">
      <c r="A175" s="5" t="s">
        <v>2</v>
      </c>
      <c r="B175" s="23">
        <v>17.03</v>
      </c>
      <c r="C175" s="25">
        <v>16.940000000000001</v>
      </c>
      <c r="D175" s="23"/>
      <c r="E175" s="23">
        <f t="shared" si="23"/>
        <v>-8.9999999999999858E-2</v>
      </c>
      <c r="F175" s="23"/>
      <c r="G175" s="23">
        <f t="shared" si="24"/>
        <v>0</v>
      </c>
      <c r="H175" s="7">
        <f t="shared" si="25"/>
        <v>0</v>
      </c>
      <c r="J175" s="15">
        <f t="shared" si="26"/>
        <v>0</v>
      </c>
      <c r="K175" s="7">
        <f t="shared" si="27"/>
        <v>0</v>
      </c>
      <c r="L175" s="7"/>
      <c r="M175" s="15">
        <f t="shared" si="28"/>
        <v>0</v>
      </c>
      <c r="N175" s="7">
        <f t="shared" si="29"/>
        <v>0</v>
      </c>
    </row>
    <row r="176" spans="1:15" x14ac:dyDescent="0.3">
      <c r="A176" s="5" t="s">
        <v>3</v>
      </c>
      <c r="B176" s="25">
        <v>16.3</v>
      </c>
      <c r="C176" s="25">
        <v>16.59</v>
      </c>
      <c r="D176" s="23"/>
      <c r="E176" s="23">
        <f t="shared" si="23"/>
        <v>0.28999999999999915</v>
      </c>
      <c r="F176" s="23"/>
      <c r="G176" s="23">
        <f t="shared" si="24"/>
        <v>0.28999999999999915</v>
      </c>
      <c r="H176" s="7">
        <f t="shared" si="25"/>
        <v>1</v>
      </c>
      <c r="J176" s="15">
        <f t="shared" si="26"/>
        <v>0</v>
      </c>
      <c r="K176" s="7">
        <f t="shared" si="27"/>
        <v>0</v>
      </c>
      <c r="L176" s="7"/>
      <c r="M176" s="15">
        <f t="shared" si="28"/>
        <v>0</v>
      </c>
      <c r="N176" s="7">
        <f t="shared" si="29"/>
        <v>0</v>
      </c>
    </row>
    <row r="177" spans="1:14" x14ac:dyDescent="0.3">
      <c r="A177" s="5" t="s">
        <v>4</v>
      </c>
      <c r="B177" s="23">
        <v>15.66</v>
      </c>
      <c r="C177" s="25">
        <v>16.2</v>
      </c>
      <c r="D177" s="23"/>
      <c r="E177" s="23">
        <f t="shared" si="23"/>
        <v>0.53999999999999915</v>
      </c>
      <c r="F177" s="23"/>
      <c r="G177" s="23">
        <f t="shared" si="24"/>
        <v>0.53999999999999915</v>
      </c>
      <c r="H177" s="7">
        <f t="shared" si="25"/>
        <v>1</v>
      </c>
      <c r="J177" s="15">
        <f t="shared" si="26"/>
        <v>0</v>
      </c>
      <c r="K177" s="7">
        <f t="shared" si="27"/>
        <v>0</v>
      </c>
      <c r="L177" s="7"/>
      <c r="M177" s="15">
        <f t="shared" si="28"/>
        <v>0</v>
      </c>
      <c r="N177" s="7">
        <f t="shared" si="29"/>
        <v>0</v>
      </c>
    </row>
    <row r="178" spans="1:14" x14ac:dyDescent="0.3">
      <c r="A178" s="5" t="s">
        <v>5</v>
      </c>
      <c r="B178" s="23">
        <v>15.85</v>
      </c>
      <c r="C178" s="25">
        <v>15.19</v>
      </c>
      <c r="D178" s="23"/>
      <c r="E178" s="23">
        <f t="shared" si="23"/>
        <v>-0.66000000000000014</v>
      </c>
      <c r="F178" s="23"/>
      <c r="G178" s="23">
        <f t="shared" si="24"/>
        <v>0</v>
      </c>
      <c r="H178" s="7">
        <f t="shared" si="25"/>
        <v>0</v>
      </c>
      <c r="J178" s="15">
        <f t="shared" si="26"/>
        <v>0</v>
      </c>
      <c r="K178" s="7">
        <f t="shared" si="27"/>
        <v>0</v>
      </c>
      <c r="L178" s="7"/>
      <c r="M178" s="15">
        <f t="shared" si="28"/>
        <v>0</v>
      </c>
      <c r="N178" s="7">
        <f t="shared" si="29"/>
        <v>0</v>
      </c>
    </row>
    <row r="179" spans="1:14" x14ac:dyDescent="0.3">
      <c r="A179" s="5" t="s">
        <v>6</v>
      </c>
      <c r="B179" s="23">
        <v>15.24</v>
      </c>
      <c r="C179" s="25">
        <v>14.32</v>
      </c>
      <c r="D179" s="23"/>
      <c r="E179" s="23">
        <f t="shared" si="23"/>
        <v>-0.91999999999999993</v>
      </c>
      <c r="F179" s="23"/>
      <c r="G179" s="23">
        <f t="shared" si="24"/>
        <v>0</v>
      </c>
      <c r="H179" s="7">
        <f t="shared" si="25"/>
        <v>0</v>
      </c>
      <c r="J179" s="15">
        <f t="shared" si="26"/>
        <v>0</v>
      </c>
      <c r="K179" s="7">
        <f t="shared" si="27"/>
        <v>0</v>
      </c>
      <c r="L179" s="7"/>
      <c r="M179" s="15">
        <f t="shared" si="28"/>
        <v>0</v>
      </c>
      <c r="N179" s="7">
        <f t="shared" si="29"/>
        <v>0</v>
      </c>
    </row>
    <row r="180" spans="1:14" x14ac:dyDescent="0.3">
      <c r="A180" s="5" t="s">
        <v>7</v>
      </c>
      <c r="B180" s="25">
        <v>15.51</v>
      </c>
      <c r="C180" s="25">
        <v>14.51</v>
      </c>
      <c r="D180" s="23"/>
      <c r="E180" s="23">
        <f t="shared" si="23"/>
        <v>-1</v>
      </c>
      <c r="F180" s="23"/>
      <c r="G180" s="23">
        <f t="shared" si="24"/>
        <v>0</v>
      </c>
      <c r="H180" s="7">
        <f t="shared" si="25"/>
        <v>0</v>
      </c>
      <c r="J180" s="15">
        <f t="shared" si="26"/>
        <v>0</v>
      </c>
      <c r="K180" s="7">
        <f t="shared" si="27"/>
        <v>0</v>
      </c>
      <c r="L180" s="7"/>
      <c r="M180" s="15">
        <f t="shared" si="28"/>
        <v>0</v>
      </c>
      <c r="N180" s="7">
        <f t="shared" si="29"/>
        <v>0</v>
      </c>
    </row>
    <row r="181" spans="1:14" x14ac:dyDescent="0.3">
      <c r="A181" s="5" t="s">
        <v>8</v>
      </c>
      <c r="B181" s="25">
        <v>16.55</v>
      </c>
      <c r="C181" s="25">
        <v>15.64</v>
      </c>
      <c r="D181" s="23"/>
      <c r="E181" s="23">
        <f t="shared" si="23"/>
        <v>-0.91000000000000014</v>
      </c>
      <c r="F181" s="23"/>
      <c r="G181" s="23">
        <f t="shared" si="24"/>
        <v>0</v>
      </c>
      <c r="H181" s="7">
        <f t="shared" si="25"/>
        <v>0</v>
      </c>
      <c r="J181" s="15">
        <f t="shared" si="26"/>
        <v>0</v>
      </c>
      <c r="K181" s="7">
        <f t="shared" si="27"/>
        <v>0</v>
      </c>
      <c r="L181" s="7"/>
      <c r="M181" s="15">
        <f t="shared" si="28"/>
        <v>0</v>
      </c>
      <c r="N181" s="7">
        <f t="shared" si="29"/>
        <v>0</v>
      </c>
    </row>
    <row r="182" spans="1:14" x14ac:dyDescent="0.3">
      <c r="A182" s="5" t="s">
        <v>9</v>
      </c>
      <c r="B182" s="23">
        <v>17.59</v>
      </c>
      <c r="C182" s="25">
        <v>17.04</v>
      </c>
      <c r="D182" s="23"/>
      <c r="E182" s="23">
        <f t="shared" si="23"/>
        <v>-0.55000000000000071</v>
      </c>
      <c r="F182" s="23"/>
      <c r="G182" s="23">
        <f t="shared" si="24"/>
        <v>0</v>
      </c>
      <c r="H182" s="7">
        <f t="shared" si="25"/>
        <v>0</v>
      </c>
      <c r="J182" s="15">
        <f t="shared" si="26"/>
        <v>0</v>
      </c>
      <c r="K182" s="7">
        <f t="shared" si="27"/>
        <v>0</v>
      </c>
      <c r="L182" s="7"/>
      <c r="M182" s="15">
        <f t="shared" si="28"/>
        <v>0</v>
      </c>
      <c r="N182" s="7">
        <f t="shared" si="29"/>
        <v>0</v>
      </c>
    </row>
    <row r="183" spans="1:14" x14ac:dyDescent="0.3">
      <c r="A183" s="5" t="s">
        <v>10</v>
      </c>
      <c r="B183" s="25">
        <v>18.88</v>
      </c>
      <c r="C183" s="25">
        <v>18.440000000000001</v>
      </c>
      <c r="D183" s="23"/>
      <c r="E183" s="23">
        <f t="shared" si="23"/>
        <v>-0.43999999999999773</v>
      </c>
      <c r="F183" s="23"/>
      <c r="G183" s="23">
        <f t="shared" si="24"/>
        <v>0</v>
      </c>
      <c r="H183" s="7">
        <f t="shared" si="25"/>
        <v>0</v>
      </c>
      <c r="J183" s="15">
        <f t="shared" si="26"/>
        <v>0</v>
      </c>
      <c r="K183" s="7">
        <f t="shared" si="27"/>
        <v>0</v>
      </c>
      <c r="L183" s="7"/>
      <c r="M183" s="15">
        <f t="shared" si="28"/>
        <v>0</v>
      </c>
      <c r="N183" s="7">
        <f t="shared" si="29"/>
        <v>0</v>
      </c>
    </row>
    <row r="184" spans="1:14" x14ac:dyDescent="0.3">
      <c r="A184" s="5" t="s">
        <v>11</v>
      </c>
      <c r="B184" s="23">
        <v>20.7</v>
      </c>
      <c r="C184" s="25">
        <v>18.809999999999999</v>
      </c>
      <c r="D184" s="23"/>
      <c r="E184" s="23">
        <f t="shared" si="23"/>
        <v>-1.8900000000000006</v>
      </c>
      <c r="F184" s="23"/>
      <c r="G184" s="23">
        <f t="shared" si="24"/>
        <v>0</v>
      </c>
      <c r="H184" s="7">
        <f t="shared" si="25"/>
        <v>0</v>
      </c>
      <c r="J184" s="15">
        <f t="shared" si="26"/>
        <v>0</v>
      </c>
      <c r="K184" s="7">
        <f t="shared" si="27"/>
        <v>0</v>
      </c>
      <c r="L184" s="7"/>
      <c r="M184" s="15">
        <f t="shared" si="28"/>
        <v>0</v>
      </c>
      <c r="N184" s="7">
        <f t="shared" si="29"/>
        <v>0</v>
      </c>
    </row>
    <row r="185" spans="1:14" x14ac:dyDescent="0.3">
      <c r="A185" s="5" t="s">
        <v>12</v>
      </c>
      <c r="B185" s="23">
        <v>21.39</v>
      </c>
      <c r="C185" s="23">
        <v>18.3</v>
      </c>
      <c r="D185" s="23"/>
      <c r="E185" s="23">
        <f t="shared" si="23"/>
        <v>-3.09</v>
      </c>
      <c r="F185" s="23"/>
      <c r="G185" s="23">
        <f t="shared" si="24"/>
        <v>0</v>
      </c>
      <c r="H185" s="7">
        <f t="shared" si="25"/>
        <v>0</v>
      </c>
      <c r="J185" s="15">
        <f t="shared" si="26"/>
        <v>0</v>
      </c>
      <c r="K185" s="7">
        <f t="shared" si="27"/>
        <v>0</v>
      </c>
      <c r="L185" s="7"/>
      <c r="M185" s="15">
        <f t="shared" si="28"/>
        <v>0</v>
      </c>
      <c r="N185" s="7">
        <f t="shared" si="29"/>
        <v>0</v>
      </c>
    </row>
    <row r="186" spans="1:14" x14ac:dyDescent="0.3">
      <c r="A186" s="5" t="s">
        <v>25</v>
      </c>
      <c r="B186" s="25">
        <v>18.97</v>
      </c>
      <c r="C186" s="25">
        <v>18.190000000000001</v>
      </c>
      <c r="D186" s="23"/>
      <c r="E186" s="23">
        <f t="shared" si="23"/>
        <v>-0.77999999999999758</v>
      </c>
      <c r="F186" s="23"/>
      <c r="G186" s="23">
        <f t="shared" si="24"/>
        <v>0</v>
      </c>
      <c r="H186" s="7">
        <f t="shared" si="25"/>
        <v>0</v>
      </c>
      <c r="J186" s="15">
        <f t="shared" si="26"/>
        <v>0</v>
      </c>
      <c r="K186" s="7">
        <f t="shared" si="27"/>
        <v>0</v>
      </c>
      <c r="L186" s="7"/>
      <c r="M186" s="15">
        <f t="shared" si="28"/>
        <v>0</v>
      </c>
      <c r="N186" s="7">
        <f t="shared" si="29"/>
        <v>0</v>
      </c>
    </row>
    <row r="187" spans="1:14" x14ac:dyDescent="0.3">
      <c r="A187" s="5" t="s">
        <v>2</v>
      </c>
      <c r="B187" s="23">
        <v>18.21</v>
      </c>
      <c r="C187" s="25">
        <v>18.489999999999998</v>
      </c>
      <c r="D187" s="23"/>
      <c r="E187" s="23">
        <f t="shared" si="23"/>
        <v>0.27999999999999758</v>
      </c>
      <c r="F187" s="23"/>
      <c r="G187" s="23">
        <f t="shared" si="24"/>
        <v>0.27999999999999758</v>
      </c>
      <c r="H187" s="7">
        <f t="shared" si="25"/>
        <v>1</v>
      </c>
      <c r="J187" s="15">
        <f t="shared" si="26"/>
        <v>0</v>
      </c>
      <c r="K187" s="7">
        <f t="shared" si="27"/>
        <v>0</v>
      </c>
      <c r="L187" s="7"/>
      <c r="M187" s="15">
        <f t="shared" si="28"/>
        <v>0</v>
      </c>
      <c r="N187" s="7">
        <f t="shared" si="29"/>
        <v>0</v>
      </c>
    </row>
    <row r="188" spans="1:14" x14ac:dyDescent="0.3">
      <c r="A188" s="5" t="s">
        <v>3</v>
      </c>
      <c r="B188" s="25">
        <v>17.8</v>
      </c>
      <c r="C188" s="25">
        <v>18.82</v>
      </c>
      <c r="D188" s="23"/>
      <c r="E188" s="23">
        <f t="shared" si="23"/>
        <v>1.0199999999999996</v>
      </c>
      <c r="F188" s="23"/>
      <c r="G188" s="23">
        <f t="shared" si="24"/>
        <v>1.0199999999999996</v>
      </c>
      <c r="H188" s="7">
        <f t="shared" si="25"/>
        <v>1</v>
      </c>
      <c r="J188" s="15">
        <f t="shared" si="26"/>
        <v>0</v>
      </c>
      <c r="K188" s="7">
        <f t="shared" si="27"/>
        <v>0</v>
      </c>
      <c r="L188" s="7"/>
      <c r="M188" s="15">
        <f t="shared" si="28"/>
        <v>0</v>
      </c>
      <c r="N188" s="7">
        <f t="shared" si="29"/>
        <v>0</v>
      </c>
    </row>
    <row r="189" spans="1:14" x14ac:dyDescent="0.3">
      <c r="A189" s="5" t="s">
        <v>4</v>
      </c>
      <c r="B189" s="23">
        <v>17.66</v>
      </c>
      <c r="C189" s="25">
        <v>18.73</v>
      </c>
      <c r="D189" s="23"/>
      <c r="E189" s="23">
        <f t="shared" si="23"/>
        <v>1.0700000000000003</v>
      </c>
      <c r="F189" s="23"/>
      <c r="G189" s="23">
        <f t="shared" si="24"/>
        <v>1.0700000000000003</v>
      </c>
      <c r="H189" s="7">
        <f t="shared" si="25"/>
        <v>1</v>
      </c>
      <c r="J189" s="15">
        <f t="shared" si="26"/>
        <v>0</v>
      </c>
      <c r="K189" s="7">
        <f t="shared" si="27"/>
        <v>0</v>
      </c>
      <c r="L189" s="7"/>
      <c r="M189" s="15">
        <f t="shared" si="28"/>
        <v>0</v>
      </c>
      <c r="N189" s="7">
        <f t="shared" si="29"/>
        <v>0</v>
      </c>
    </row>
    <row r="190" spans="1:14" x14ac:dyDescent="0.3">
      <c r="A190" s="5" t="s">
        <v>5</v>
      </c>
      <c r="B190" s="23">
        <v>17.760000000000002</v>
      </c>
      <c r="C190" s="25">
        <v>18.43</v>
      </c>
      <c r="D190" s="23"/>
      <c r="E190" s="23">
        <f t="shared" si="23"/>
        <v>0.66999999999999815</v>
      </c>
      <c r="F190" s="23"/>
      <c r="G190" s="23">
        <f t="shared" si="24"/>
        <v>0.66999999999999815</v>
      </c>
      <c r="H190" s="7">
        <f t="shared" si="25"/>
        <v>1</v>
      </c>
      <c r="J190" s="15">
        <f t="shared" si="26"/>
        <v>0</v>
      </c>
      <c r="K190" s="7">
        <f t="shared" si="27"/>
        <v>0</v>
      </c>
      <c r="L190" s="7"/>
      <c r="M190" s="15">
        <f t="shared" si="28"/>
        <v>0</v>
      </c>
      <c r="N190" s="7">
        <f t="shared" si="29"/>
        <v>0</v>
      </c>
    </row>
    <row r="191" spans="1:14" x14ac:dyDescent="0.3">
      <c r="A191" s="5" t="s">
        <v>6</v>
      </c>
      <c r="B191" s="23">
        <v>18.93</v>
      </c>
      <c r="C191" s="25">
        <v>19.14</v>
      </c>
      <c r="D191" s="23"/>
      <c r="E191" s="23">
        <f t="shared" si="23"/>
        <v>0.21000000000000085</v>
      </c>
      <c r="F191" s="23"/>
      <c r="G191" s="23">
        <f t="shared" si="24"/>
        <v>0.21000000000000085</v>
      </c>
      <c r="H191" s="7">
        <f t="shared" si="25"/>
        <v>1</v>
      </c>
      <c r="J191" s="15">
        <f t="shared" si="26"/>
        <v>0</v>
      </c>
      <c r="K191" s="7">
        <f t="shared" si="27"/>
        <v>0</v>
      </c>
      <c r="L191" s="7"/>
      <c r="M191" s="15">
        <f t="shared" si="28"/>
        <v>0</v>
      </c>
      <c r="N191" s="7">
        <f t="shared" si="29"/>
        <v>0</v>
      </c>
    </row>
    <row r="192" spans="1:14" x14ac:dyDescent="0.3">
      <c r="A192" s="5" t="s">
        <v>7</v>
      </c>
      <c r="B192" s="25">
        <v>18.91</v>
      </c>
      <c r="C192" s="25">
        <v>19.22</v>
      </c>
      <c r="D192" s="23"/>
      <c r="E192" s="23">
        <f t="shared" si="23"/>
        <v>0.30999999999999872</v>
      </c>
      <c r="F192" s="23"/>
      <c r="G192" s="23">
        <f t="shared" si="24"/>
        <v>0.30999999999999872</v>
      </c>
      <c r="H192" s="7">
        <f t="shared" si="25"/>
        <v>1</v>
      </c>
      <c r="J192" s="15">
        <f t="shared" si="26"/>
        <v>0</v>
      </c>
      <c r="K192" s="7">
        <f t="shared" si="27"/>
        <v>0</v>
      </c>
      <c r="L192" s="7"/>
      <c r="M192" s="15">
        <f t="shared" si="28"/>
        <v>0</v>
      </c>
      <c r="N192" s="7">
        <f t="shared" si="29"/>
        <v>0</v>
      </c>
    </row>
    <row r="193" spans="1:14" x14ac:dyDescent="0.3">
      <c r="A193" s="5" t="s">
        <v>8</v>
      </c>
      <c r="B193" s="25">
        <v>18.88</v>
      </c>
      <c r="C193" s="25">
        <v>19.27</v>
      </c>
      <c r="D193" s="23"/>
      <c r="E193" s="23">
        <f t="shared" si="23"/>
        <v>0.39000000000000057</v>
      </c>
      <c r="F193" s="23"/>
      <c r="G193" s="23">
        <f t="shared" si="24"/>
        <v>0.39000000000000057</v>
      </c>
      <c r="H193" s="7">
        <f t="shared" si="25"/>
        <v>1</v>
      </c>
      <c r="J193" s="15">
        <f t="shared" si="26"/>
        <v>0</v>
      </c>
      <c r="K193" s="7">
        <f t="shared" si="27"/>
        <v>0</v>
      </c>
      <c r="L193" s="7"/>
      <c r="M193" s="15">
        <f t="shared" si="28"/>
        <v>0</v>
      </c>
      <c r="N193" s="7">
        <f t="shared" si="29"/>
        <v>0</v>
      </c>
    </row>
    <row r="194" spans="1:14" x14ac:dyDescent="0.3">
      <c r="A194" s="5" t="s">
        <v>9</v>
      </c>
      <c r="B194" s="23">
        <v>19.16</v>
      </c>
      <c r="C194" s="25">
        <v>19.78</v>
      </c>
      <c r="D194" s="23"/>
      <c r="E194" s="23">
        <f t="shared" si="23"/>
        <v>0.62000000000000099</v>
      </c>
      <c r="F194" s="23"/>
      <c r="G194" s="23">
        <f t="shared" si="24"/>
        <v>0.62000000000000099</v>
      </c>
      <c r="H194" s="7">
        <f t="shared" si="25"/>
        <v>1</v>
      </c>
      <c r="J194" s="15">
        <f t="shared" si="26"/>
        <v>0</v>
      </c>
      <c r="K194" s="7">
        <f t="shared" si="27"/>
        <v>0</v>
      </c>
      <c r="L194" s="7"/>
      <c r="M194" s="15">
        <f t="shared" si="28"/>
        <v>0</v>
      </c>
      <c r="N194" s="7">
        <f t="shared" si="29"/>
        <v>0</v>
      </c>
    </row>
    <row r="195" spans="1:14" x14ac:dyDescent="0.3">
      <c r="A195" s="5" t="s">
        <v>10</v>
      </c>
      <c r="B195" s="25">
        <v>19.2</v>
      </c>
      <c r="C195" s="25">
        <v>20.56</v>
      </c>
      <c r="D195" s="23"/>
      <c r="E195" s="23">
        <f t="shared" si="23"/>
        <v>1.3599999999999994</v>
      </c>
      <c r="F195" s="23"/>
      <c r="G195" s="23">
        <f t="shared" si="24"/>
        <v>1.3599999999999994</v>
      </c>
      <c r="H195" s="7">
        <f t="shared" si="25"/>
        <v>1</v>
      </c>
      <c r="J195" s="15">
        <f t="shared" si="26"/>
        <v>0</v>
      </c>
      <c r="K195" s="7">
        <f t="shared" si="27"/>
        <v>0</v>
      </c>
      <c r="L195" s="7"/>
      <c r="M195" s="15">
        <f t="shared" si="28"/>
        <v>0</v>
      </c>
      <c r="N195" s="7">
        <f t="shared" si="29"/>
        <v>0</v>
      </c>
    </row>
    <row r="196" spans="1:14" x14ac:dyDescent="0.3">
      <c r="A196" s="5" t="s">
        <v>11</v>
      </c>
      <c r="B196" s="23">
        <v>20.2</v>
      </c>
      <c r="C196" s="25">
        <v>20.76</v>
      </c>
      <c r="D196" s="23"/>
      <c r="E196" s="23">
        <f t="shared" si="23"/>
        <v>0.56000000000000227</v>
      </c>
      <c r="F196" s="23"/>
      <c r="G196" s="23">
        <f t="shared" si="24"/>
        <v>0.56000000000000227</v>
      </c>
      <c r="H196" s="7">
        <f t="shared" si="25"/>
        <v>1</v>
      </c>
      <c r="J196" s="15">
        <f t="shared" si="26"/>
        <v>0</v>
      </c>
      <c r="K196" s="7">
        <f t="shared" si="27"/>
        <v>0</v>
      </c>
      <c r="L196" s="7"/>
      <c r="M196" s="15">
        <f t="shared" si="28"/>
        <v>0</v>
      </c>
      <c r="N196" s="7">
        <f t="shared" si="29"/>
        <v>0</v>
      </c>
    </row>
    <row r="197" spans="1:14" x14ac:dyDescent="0.3">
      <c r="A197" s="5" t="s">
        <v>12</v>
      </c>
      <c r="B197" s="23">
        <v>20.37</v>
      </c>
      <c r="C197" s="23">
        <v>21.66</v>
      </c>
      <c r="D197" s="23"/>
      <c r="E197" s="23">
        <f t="shared" si="23"/>
        <v>1.2899999999999991</v>
      </c>
      <c r="F197" s="23"/>
      <c r="G197" s="23">
        <f t="shared" si="24"/>
        <v>1.2899999999999991</v>
      </c>
      <c r="H197" s="7">
        <f t="shared" si="25"/>
        <v>1</v>
      </c>
      <c r="J197" s="15">
        <f t="shared" si="26"/>
        <v>0</v>
      </c>
      <c r="K197" s="7">
        <f t="shared" si="27"/>
        <v>0</v>
      </c>
      <c r="L197" s="7"/>
      <c r="M197" s="15">
        <f t="shared" si="28"/>
        <v>0</v>
      </c>
      <c r="N197" s="7">
        <f t="shared" si="29"/>
        <v>0</v>
      </c>
    </row>
    <row r="198" spans="1:14" x14ac:dyDescent="0.3">
      <c r="A198" s="5" t="s">
        <v>26</v>
      </c>
      <c r="B198" s="25">
        <v>21.48</v>
      </c>
      <c r="C198" s="25">
        <v>22.21</v>
      </c>
      <c r="D198" s="23"/>
      <c r="E198" s="23">
        <f t="shared" si="23"/>
        <v>0.73000000000000043</v>
      </c>
      <c r="F198" s="23"/>
      <c r="G198" s="23">
        <f t="shared" si="24"/>
        <v>0.73000000000000043</v>
      </c>
      <c r="H198" s="7">
        <f t="shared" si="25"/>
        <v>1</v>
      </c>
      <c r="J198" s="15">
        <f t="shared" si="26"/>
        <v>0</v>
      </c>
      <c r="K198" s="7">
        <f t="shared" si="27"/>
        <v>0</v>
      </c>
      <c r="L198" s="7"/>
      <c r="M198" s="15">
        <f t="shared" si="28"/>
        <v>0</v>
      </c>
      <c r="N198" s="7">
        <f t="shared" si="29"/>
        <v>0</v>
      </c>
    </row>
    <row r="199" spans="1:14" x14ac:dyDescent="0.3">
      <c r="A199" s="5" t="s">
        <v>2</v>
      </c>
      <c r="B199" s="23">
        <v>22.02</v>
      </c>
      <c r="C199" s="25">
        <v>23.73</v>
      </c>
      <c r="D199" s="23"/>
      <c r="E199" s="23">
        <f t="shared" si="23"/>
        <v>1.7100000000000009</v>
      </c>
      <c r="F199" s="23"/>
      <c r="G199" s="23">
        <f t="shared" si="24"/>
        <v>1.7100000000000009</v>
      </c>
      <c r="H199" s="7">
        <f t="shared" si="25"/>
        <v>1</v>
      </c>
      <c r="J199" s="15">
        <f t="shared" si="26"/>
        <v>0.11000000000000076</v>
      </c>
      <c r="K199" s="7">
        <f t="shared" si="27"/>
        <v>1</v>
      </c>
      <c r="L199" s="7"/>
      <c r="M199" s="15">
        <f t="shared" si="28"/>
        <v>0</v>
      </c>
      <c r="N199" s="7">
        <f t="shared" si="29"/>
        <v>0</v>
      </c>
    </row>
    <row r="200" spans="1:14" x14ac:dyDescent="0.3">
      <c r="A200" s="5" t="s">
        <v>3</v>
      </c>
      <c r="B200" s="25">
        <v>23.64</v>
      </c>
      <c r="C200" s="25">
        <v>24.22</v>
      </c>
      <c r="D200" s="23"/>
      <c r="E200" s="23">
        <f t="shared" si="23"/>
        <v>0.57999999999999829</v>
      </c>
      <c r="F200" s="23"/>
      <c r="G200" s="23">
        <f t="shared" si="24"/>
        <v>0.57999999999999829</v>
      </c>
      <c r="H200" s="7">
        <f t="shared" si="25"/>
        <v>1</v>
      </c>
      <c r="J200" s="15">
        <f t="shared" si="26"/>
        <v>0</v>
      </c>
      <c r="K200" s="7">
        <f t="shared" si="27"/>
        <v>0</v>
      </c>
      <c r="L200" s="7"/>
      <c r="M200" s="15">
        <f t="shared" si="28"/>
        <v>0</v>
      </c>
      <c r="N200" s="7">
        <f t="shared" si="29"/>
        <v>0</v>
      </c>
    </row>
    <row r="201" spans="1:14" x14ac:dyDescent="0.3">
      <c r="A201" s="5" t="s">
        <v>4</v>
      </c>
      <c r="B201" s="23">
        <v>23.65</v>
      </c>
      <c r="C201" s="25">
        <v>24.74</v>
      </c>
      <c r="D201" s="23"/>
      <c r="E201" s="23">
        <f t="shared" si="23"/>
        <v>1.0899999999999999</v>
      </c>
      <c r="F201" s="23"/>
      <c r="G201" s="23">
        <f t="shared" si="24"/>
        <v>1.0899999999999999</v>
      </c>
      <c r="H201" s="7">
        <f t="shared" si="25"/>
        <v>1</v>
      </c>
      <c r="J201" s="15">
        <f t="shared" si="26"/>
        <v>0</v>
      </c>
      <c r="K201" s="7">
        <f t="shared" si="27"/>
        <v>0</v>
      </c>
      <c r="L201" s="7"/>
      <c r="M201" s="15">
        <f t="shared" si="28"/>
        <v>0</v>
      </c>
      <c r="N201" s="7">
        <f t="shared" si="29"/>
        <v>0</v>
      </c>
    </row>
    <row r="202" spans="1:14" x14ac:dyDescent="0.3">
      <c r="A202" s="5" t="s">
        <v>5</v>
      </c>
      <c r="B202" s="23">
        <v>24.47</v>
      </c>
      <c r="C202" s="25">
        <v>24.44</v>
      </c>
      <c r="D202" s="23"/>
      <c r="E202" s="23">
        <f t="shared" si="23"/>
        <v>-2.9999999999997584E-2</v>
      </c>
      <c r="F202" s="23"/>
      <c r="G202" s="23">
        <f t="shared" si="24"/>
        <v>0</v>
      </c>
      <c r="H202" s="7">
        <f t="shared" si="25"/>
        <v>0</v>
      </c>
      <c r="J202" s="15">
        <f t="shared" si="26"/>
        <v>0</v>
      </c>
      <c r="K202" s="7">
        <f t="shared" si="27"/>
        <v>0</v>
      </c>
      <c r="L202" s="7"/>
      <c r="M202" s="15">
        <f t="shared" si="28"/>
        <v>0</v>
      </c>
      <c r="N202" s="7">
        <f t="shared" si="29"/>
        <v>0</v>
      </c>
    </row>
    <row r="203" spans="1:14" x14ac:dyDescent="0.3">
      <c r="A203" s="5" t="s">
        <v>6</v>
      </c>
      <c r="B203" s="23">
        <v>22.86</v>
      </c>
      <c r="C203" s="25">
        <v>23.94</v>
      </c>
      <c r="D203" s="23"/>
      <c r="E203" s="23">
        <f t="shared" si="23"/>
        <v>1.0800000000000018</v>
      </c>
      <c r="F203" s="23"/>
      <c r="G203" s="23">
        <f t="shared" si="24"/>
        <v>1.0800000000000018</v>
      </c>
      <c r="H203" s="7">
        <f t="shared" si="25"/>
        <v>1</v>
      </c>
      <c r="J203" s="15">
        <f t="shared" si="26"/>
        <v>0</v>
      </c>
      <c r="K203" s="7">
        <f t="shared" si="27"/>
        <v>0</v>
      </c>
      <c r="L203" s="7"/>
      <c r="M203" s="15">
        <f t="shared" si="28"/>
        <v>0</v>
      </c>
      <c r="N203" s="7">
        <f t="shared" si="29"/>
        <v>0</v>
      </c>
    </row>
    <row r="204" spans="1:14" x14ac:dyDescent="0.3">
      <c r="A204" s="5" t="s">
        <v>7</v>
      </c>
      <c r="B204" s="25">
        <v>23.02</v>
      </c>
      <c r="C204" s="25">
        <v>24.41</v>
      </c>
      <c r="D204" s="23"/>
      <c r="E204" s="23">
        <f t="shared" si="23"/>
        <v>1.3900000000000006</v>
      </c>
      <c r="F204" s="23"/>
      <c r="G204" s="23">
        <f t="shared" si="24"/>
        <v>1.3900000000000006</v>
      </c>
      <c r="H204" s="7">
        <f t="shared" si="25"/>
        <v>1</v>
      </c>
      <c r="J204" s="15">
        <f t="shared" si="26"/>
        <v>0</v>
      </c>
      <c r="K204" s="7">
        <f t="shared" si="27"/>
        <v>0</v>
      </c>
      <c r="L204" s="7"/>
      <c r="M204" s="15">
        <f t="shared" si="28"/>
        <v>0</v>
      </c>
      <c r="N204" s="7">
        <f t="shared" si="29"/>
        <v>0</v>
      </c>
    </row>
    <row r="205" spans="1:14" x14ac:dyDescent="0.3">
      <c r="A205" s="5" t="s">
        <v>8</v>
      </c>
      <c r="B205" s="25">
        <v>23.87</v>
      </c>
      <c r="C205" s="25">
        <v>25.34</v>
      </c>
      <c r="D205" s="23"/>
      <c r="E205" s="23">
        <f t="shared" si="23"/>
        <v>1.4699999999999989</v>
      </c>
      <c r="F205" s="23"/>
      <c r="G205" s="23">
        <f t="shared" si="24"/>
        <v>1.4699999999999989</v>
      </c>
      <c r="H205" s="7">
        <f t="shared" si="25"/>
        <v>1</v>
      </c>
      <c r="J205" s="15">
        <f t="shared" si="26"/>
        <v>0</v>
      </c>
      <c r="K205" s="7">
        <f t="shared" si="27"/>
        <v>0</v>
      </c>
      <c r="L205" s="7"/>
      <c r="M205" s="15">
        <f t="shared" si="28"/>
        <v>0</v>
      </c>
      <c r="N205" s="7">
        <f t="shared" si="29"/>
        <v>0</v>
      </c>
    </row>
    <row r="206" spans="1:14" x14ac:dyDescent="0.3">
      <c r="A206" s="5" t="s">
        <v>9</v>
      </c>
      <c r="B206" s="23">
        <v>23.63</v>
      </c>
      <c r="C206" s="25">
        <v>26.11</v>
      </c>
      <c r="D206" s="23"/>
      <c r="E206" s="23">
        <f t="shared" si="23"/>
        <v>2.4800000000000004</v>
      </c>
      <c r="F206" s="23"/>
      <c r="G206" s="23">
        <f t="shared" si="24"/>
        <v>2.4800000000000004</v>
      </c>
      <c r="H206" s="7">
        <f t="shared" si="25"/>
        <v>1</v>
      </c>
      <c r="J206" s="15">
        <f t="shared" si="26"/>
        <v>0.88000000000000034</v>
      </c>
      <c r="K206" s="7">
        <f t="shared" si="27"/>
        <v>1</v>
      </c>
      <c r="L206" s="7"/>
      <c r="M206" s="15">
        <f t="shared" si="28"/>
        <v>0.28000000000000025</v>
      </c>
      <c r="N206" s="7">
        <f t="shared" si="29"/>
        <v>1</v>
      </c>
    </row>
    <row r="207" spans="1:14" x14ac:dyDescent="0.3">
      <c r="A207" s="5" t="s">
        <v>10</v>
      </c>
      <c r="B207" s="25">
        <v>24.19</v>
      </c>
      <c r="C207" s="25">
        <v>21.93</v>
      </c>
      <c r="D207" s="23"/>
      <c r="E207" s="23">
        <f t="shared" si="23"/>
        <v>-2.2600000000000016</v>
      </c>
      <c r="F207" s="23"/>
      <c r="G207" s="23">
        <f t="shared" si="24"/>
        <v>0</v>
      </c>
      <c r="H207" s="7">
        <f t="shared" si="25"/>
        <v>0</v>
      </c>
      <c r="J207" s="15">
        <f t="shared" si="26"/>
        <v>0</v>
      </c>
      <c r="K207" s="7">
        <f t="shared" si="27"/>
        <v>0</v>
      </c>
      <c r="L207" s="7"/>
      <c r="M207" s="15">
        <f t="shared" si="28"/>
        <v>0</v>
      </c>
      <c r="N207" s="7">
        <f t="shared" si="29"/>
        <v>0</v>
      </c>
    </row>
    <row r="208" spans="1:14" x14ac:dyDescent="0.3">
      <c r="A208" s="5" t="s">
        <v>11</v>
      </c>
      <c r="B208" s="23">
        <v>24.06</v>
      </c>
      <c r="C208" s="25">
        <v>19.91</v>
      </c>
      <c r="D208" s="23"/>
      <c r="E208" s="23">
        <f t="shared" si="23"/>
        <v>-4.1499999999999986</v>
      </c>
      <c r="F208" s="23"/>
      <c r="G208" s="23">
        <f t="shared" si="24"/>
        <v>0</v>
      </c>
      <c r="H208" s="7">
        <f t="shared" si="25"/>
        <v>0</v>
      </c>
      <c r="J208" s="15">
        <f t="shared" si="26"/>
        <v>0</v>
      </c>
      <c r="K208" s="7">
        <f t="shared" si="27"/>
        <v>0</v>
      </c>
      <c r="L208" s="7"/>
      <c r="M208" s="15">
        <f t="shared" si="28"/>
        <v>0</v>
      </c>
      <c r="N208" s="7">
        <f t="shared" si="29"/>
        <v>0</v>
      </c>
    </row>
    <row r="209" spans="1:15" x14ac:dyDescent="0.3">
      <c r="A209" s="5" t="s">
        <v>12</v>
      </c>
      <c r="B209" s="23">
        <v>22.53</v>
      </c>
      <c r="C209" s="23">
        <v>19.09</v>
      </c>
      <c r="D209" s="23"/>
      <c r="E209" s="23">
        <f t="shared" si="23"/>
        <v>-3.4400000000000013</v>
      </c>
      <c r="F209" s="23"/>
      <c r="G209" s="23">
        <f t="shared" si="24"/>
        <v>0</v>
      </c>
      <c r="H209" s="7">
        <f t="shared" si="25"/>
        <v>0</v>
      </c>
      <c r="J209" s="15">
        <f t="shared" si="26"/>
        <v>0</v>
      </c>
      <c r="K209" s="7">
        <f t="shared" si="27"/>
        <v>0</v>
      </c>
      <c r="L209" s="7"/>
      <c r="M209" s="15">
        <f t="shared" si="28"/>
        <v>0</v>
      </c>
      <c r="N209" s="7">
        <f t="shared" si="29"/>
        <v>0</v>
      </c>
    </row>
    <row r="210" spans="1:15" x14ac:dyDescent="0.3">
      <c r="A210" s="5" t="s">
        <v>27</v>
      </c>
      <c r="B210" s="25">
        <v>18.579999999999998</v>
      </c>
      <c r="C210" s="25">
        <v>16.18</v>
      </c>
      <c r="D210" s="23"/>
      <c r="E210" s="23">
        <f t="shared" si="23"/>
        <v>-2.3999999999999986</v>
      </c>
      <c r="F210" s="23"/>
      <c r="G210" s="23">
        <f t="shared" si="24"/>
        <v>0</v>
      </c>
      <c r="H210" s="7">
        <f t="shared" si="25"/>
        <v>0</v>
      </c>
      <c r="J210" s="15">
        <f t="shared" si="26"/>
        <v>0</v>
      </c>
      <c r="K210" s="7">
        <f t="shared" si="27"/>
        <v>0</v>
      </c>
      <c r="L210" s="7"/>
      <c r="M210" s="15">
        <f t="shared" si="28"/>
        <v>0</v>
      </c>
      <c r="N210" s="7">
        <f t="shared" si="29"/>
        <v>0</v>
      </c>
    </row>
    <row r="211" spans="1:15" x14ac:dyDescent="0.3">
      <c r="A211" s="5" t="s">
        <v>2</v>
      </c>
      <c r="B211" s="23">
        <v>16.239999999999998</v>
      </c>
      <c r="C211" s="25">
        <v>14.48</v>
      </c>
      <c r="D211" s="23"/>
      <c r="E211" s="23">
        <f t="shared" si="23"/>
        <v>-1.759999999999998</v>
      </c>
      <c r="F211" s="23"/>
      <c r="G211" s="23">
        <f t="shared" si="24"/>
        <v>0</v>
      </c>
      <c r="H211" s="7">
        <f t="shared" si="25"/>
        <v>0</v>
      </c>
      <c r="J211" s="15">
        <f t="shared" si="26"/>
        <v>0</v>
      </c>
      <c r="K211" s="7">
        <f t="shared" si="27"/>
        <v>0</v>
      </c>
      <c r="L211" s="7"/>
      <c r="M211" s="15">
        <f t="shared" si="28"/>
        <v>0</v>
      </c>
      <c r="N211" s="7">
        <f t="shared" si="29"/>
        <v>0</v>
      </c>
    </row>
    <row r="212" spans="1:15" x14ac:dyDescent="0.3">
      <c r="A212" s="5" t="s">
        <v>3</v>
      </c>
      <c r="B212" s="25">
        <v>15.56</v>
      </c>
      <c r="C212" s="25">
        <v>14.5</v>
      </c>
      <c r="D212" s="23"/>
      <c r="E212" s="23">
        <f t="shared" si="23"/>
        <v>-1.0600000000000005</v>
      </c>
      <c r="F212" s="23"/>
      <c r="G212" s="23">
        <f t="shared" si="24"/>
        <v>0</v>
      </c>
      <c r="H212" s="7">
        <f t="shared" si="25"/>
        <v>0</v>
      </c>
      <c r="J212" s="15">
        <f t="shared" si="26"/>
        <v>0</v>
      </c>
      <c r="K212" s="7">
        <f t="shared" si="27"/>
        <v>0</v>
      </c>
      <c r="L212" s="7"/>
      <c r="M212" s="15">
        <f t="shared" si="28"/>
        <v>0</v>
      </c>
      <c r="N212" s="7">
        <f t="shared" si="29"/>
        <v>0</v>
      </c>
    </row>
    <row r="213" spans="1:15" x14ac:dyDescent="0.3">
      <c r="A213" s="5" t="s">
        <v>4</v>
      </c>
      <c r="B213" s="23">
        <v>15.5</v>
      </c>
      <c r="C213" s="25">
        <v>14.98</v>
      </c>
      <c r="D213" s="23"/>
      <c r="E213" s="23">
        <f t="shared" si="23"/>
        <v>-0.51999999999999957</v>
      </c>
      <c r="F213" s="23"/>
      <c r="G213" s="23">
        <f t="shared" si="24"/>
        <v>0</v>
      </c>
      <c r="H213" s="7">
        <f t="shared" si="25"/>
        <v>0</v>
      </c>
      <c r="J213" s="15">
        <f t="shared" si="26"/>
        <v>0</v>
      </c>
      <c r="K213" s="7">
        <f t="shared" si="27"/>
        <v>0</v>
      </c>
      <c r="L213" s="7"/>
      <c r="M213" s="15">
        <f t="shared" si="28"/>
        <v>0</v>
      </c>
      <c r="N213" s="7">
        <f t="shared" si="29"/>
        <v>0</v>
      </c>
    </row>
    <row r="214" spans="1:15" x14ac:dyDescent="0.3">
      <c r="A214" s="5" t="s">
        <v>5</v>
      </c>
      <c r="B214" s="23">
        <v>15.83</v>
      </c>
      <c r="C214" s="25">
        <v>14.81</v>
      </c>
      <c r="D214" s="23"/>
      <c r="E214" s="23">
        <f t="shared" si="23"/>
        <v>-1.0199999999999996</v>
      </c>
      <c r="F214" s="23"/>
      <c r="G214" s="23">
        <f t="shared" si="24"/>
        <v>0</v>
      </c>
      <c r="H214" s="7">
        <f t="shared" si="25"/>
        <v>0</v>
      </c>
      <c r="J214" s="15">
        <f t="shared" si="26"/>
        <v>0</v>
      </c>
      <c r="K214" s="7">
        <f t="shared" si="27"/>
        <v>0</v>
      </c>
      <c r="L214" s="7"/>
      <c r="M214" s="15">
        <f t="shared" si="28"/>
        <v>0</v>
      </c>
      <c r="N214" s="7">
        <f t="shared" si="29"/>
        <v>0</v>
      </c>
    </row>
    <row r="215" spans="1:15" x14ac:dyDescent="0.3">
      <c r="A215" s="5" t="s">
        <v>6</v>
      </c>
      <c r="B215" s="23">
        <v>16.14</v>
      </c>
      <c r="C215" s="25">
        <v>14.77</v>
      </c>
      <c r="D215" s="23"/>
      <c r="E215" s="23">
        <f t="shared" si="23"/>
        <v>-1.370000000000001</v>
      </c>
      <c r="F215" s="23"/>
      <c r="G215" s="23">
        <f t="shared" si="24"/>
        <v>0</v>
      </c>
      <c r="H215" s="7">
        <f t="shared" si="25"/>
        <v>0</v>
      </c>
      <c r="J215" s="15">
        <f t="shared" si="26"/>
        <v>0</v>
      </c>
      <c r="K215" s="7">
        <f t="shared" si="27"/>
        <v>0</v>
      </c>
      <c r="L215" s="7"/>
      <c r="M215" s="15">
        <f t="shared" si="28"/>
        <v>0</v>
      </c>
      <c r="N215" s="7">
        <f t="shared" si="29"/>
        <v>0</v>
      </c>
    </row>
    <row r="216" spans="1:15" x14ac:dyDescent="0.3">
      <c r="A216" s="5" t="s">
        <v>7</v>
      </c>
      <c r="B216" s="25">
        <v>16.53</v>
      </c>
      <c r="C216" s="25">
        <v>14.7</v>
      </c>
      <c r="D216" s="23"/>
      <c r="E216" s="23">
        <f t="shared" si="23"/>
        <v>-1.8300000000000018</v>
      </c>
      <c r="F216" s="23"/>
      <c r="G216" s="23">
        <f t="shared" si="24"/>
        <v>0</v>
      </c>
      <c r="H216" s="7">
        <f t="shared" si="25"/>
        <v>0</v>
      </c>
      <c r="J216" s="15">
        <f t="shared" si="26"/>
        <v>0</v>
      </c>
      <c r="K216" s="7">
        <f t="shared" si="27"/>
        <v>0</v>
      </c>
      <c r="L216" s="7"/>
      <c r="M216" s="15">
        <f t="shared" si="28"/>
        <v>0</v>
      </c>
      <c r="N216" s="7">
        <f t="shared" si="29"/>
        <v>0</v>
      </c>
    </row>
    <row r="217" spans="1:15" x14ac:dyDescent="0.3">
      <c r="A217" s="5" t="s">
        <v>8</v>
      </c>
      <c r="B217" s="25">
        <v>16.28</v>
      </c>
      <c r="C217" s="25">
        <v>14.54</v>
      </c>
      <c r="D217" s="23"/>
      <c r="E217" s="23">
        <f>+C217-B217</f>
        <v>-1.740000000000002</v>
      </c>
      <c r="F217" s="23"/>
      <c r="G217" s="23">
        <f>IF(E217&gt;0,E217,0)</f>
        <v>0</v>
      </c>
      <c r="H217" s="7">
        <f>IF(G217&gt;0,1,0)</f>
        <v>0</v>
      </c>
      <c r="J217" s="15">
        <f t="shared" si="26"/>
        <v>0</v>
      </c>
      <c r="K217" s="7">
        <f t="shared" si="27"/>
        <v>0</v>
      </c>
      <c r="L217" s="7"/>
      <c r="M217" s="15">
        <f t="shared" si="28"/>
        <v>0</v>
      </c>
      <c r="N217" s="7">
        <f t="shared" si="29"/>
        <v>0</v>
      </c>
    </row>
    <row r="219" spans="1:15" x14ac:dyDescent="0.3">
      <c r="N219" s="33"/>
      <c r="O219" s="29" t="s">
        <v>67</v>
      </c>
    </row>
    <row r="221" spans="1:15" x14ac:dyDescent="0.3">
      <c r="N221" s="30" t="str">
        <f>+N1</f>
        <v>Exhibit NMPF - 37A</v>
      </c>
    </row>
    <row r="222" spans="1:15" x14ac:dyDescent="0.3">
      <c r="A222" s="21" t="s">
        <v>50</v>
      </c>
    </row>
    <row r="223" spans="1:15" ht="112.2" customHeight="1" x14ac:dyDescent="0.3">
      <c r="A223" s="1"/>
      <c r="B223" s="2" t="s">
        <v>0</v>
      </c>
      <c r="C223" s="2" t="s">
        <v>36</v>
      </c>
      <c r="E223" s="2" t="s">
        <v>39</v>
      </c>
      <c r="F223" s="2"/>
      <c r="G223" s="2" t="s">
        <v>108</v>
      </c>
      <c r="H223" s="2" t="s">
        <v>92</v>
      </c>
      <c r="J223" s="2" t="s">
        <v>109</v>
      </c>
      <c r="K223" s="2" t="s">
        <v>93</v>
      </c>
      <c r="L223" s="2"/>
      <c r="M223" s="2" t="s">
        <v>116</v>
      </c>
      <c r="N223" s="2" t="s">
        <v>94</v>
      </c>
    </row>
    <row r="224" spans="1:15" x14ac:dyDescent="0.3">
      <c r="A224" s="5"/>
      <c r="B224" s="23"/>
      <c r="C224" s="25"/>
      <c r="D224" s="23"/>
      <c r="E224" s="23"/>
      <c r="F224" s="23"/>
      <c r="G224" s="23"/>
      <c r="J224" s="15"/>
      <c r="K224" s="7"/>
      <c r="L224" s="7"/>
      <c r="M224" s="15"/>
      <c r="N224" s="7"/>
    </row>
    <row r="225" spans="1:14" x14ac:dyDescent="0.3">
      <c r="A225" s="5" t="s">
        <v>9</v>
      </c>
      <c r="B225" s="23">
        <v>16.34</v>
      </c>
      <c r="C225" s="25">
        <v>15.36</v>
      </c>
      <c r="D225" s="23"/>
      <c r="E225" s="23">
        <f>+C225-B225</f>
        <v>-0.98000000000000043</v>
      </c>
      <c r="F225" s="23"/>
      <c r="G225" s="23">
        <f>IF(E225&gt;0,E225,0)</f>
        <v>0</v>
      </c>
      <c r="H225" s="7">
        <f>IF(G225&gt;0,1,0)</f>
        <v>0</v>
      </c>
      <c r="J225" s="15">
        <f t="shared" ref="J225:J272" si="30">IF(C225&gt;(B225+1.6),C225-B225-1.6,0)</f>
        <v>0</v>
      </c>
      <c r="K225" s="7">
        <f t="shared" ref="K225:K272" si="31">IF(J225&gt;0,1,0)</f>
        <v>0</v>
      </c>
      <c r="L225" s="7"/>
      <c r="M225" s="15">
        <f t="shared" ref="M225:M272" si="32">IF(C225&gt;(B225+2.2),C225-B225-2.2,0)</f>
        <v>0</v>
      </c>
      <c r="N225" s="7">
        <f t="shared" ref="N225:N272" si="33">IF(M225&gt;0,1,0)</f>
        <v>0</v>
      </c>
    </row>
    <row r="226" spans="1:14" x14ac:dyDescent="0.3">
      <c r="A226" s="5" t="s">
        <v>10</v>
      </c>
      <c r="B226" s="25">
        <v>15.84</v>
      </c>
      <c r="C226" s="25">
        <v>16.440000000000001</v>
      </c>
      <c r="D226" s="23"/>
      <c r="E226" s="23">
        <f>+C226-B226</f>
        <v>0.60000000000000142</v>
      </c>
      <c r="F226" s="23"/>
      <c r="G226" s="23">
        <f>IF(E226&gt;0,E226,0)</f>
        <v>0.60000000000000142</v>
      </c>
      <c r="H226" s="7">
        <f>IF(G226&gt;0,1,0)</f>
        <v>1</v>
      </c>
      <c r="J226" s="15">
        <f t="shared" si="30"/>
        <v>0</v>
      </c>
      <c r="K226" s="7">
        <f t="shared" si="31"/>
        <v>0</v>
      </c>
      <c r="L226" s="7"/>
      <c r="M226" s="15">
        <f t="shared" si="32"/>
        <v>0</v>
      </c>
      <c r="N226" s="7">
        <f t="shared" si="33"/>
        <v>0</v>
      </c>
    </row>
    <row r="227" spans="1:14" x14ac:dyDescent="0.3">
      <c r="A227" s="5" t="s">
        <v>11</v>
      </c>
      <c r="B227" s="23">
        <v>16.48</v>
      </c>
      <c r="C227" s="25">
        <v>18.260000000000002</v>
      </c>
      <c r="D227" s="23"/>
      <c r="E227" s="23">
        <f>+C227-B227</f>
        <v>1.7800000000000011</v>
      </c>
      <c r="F227" s="23"/>
      <c r="G227" s="23">
        <f>IF(E227&gt;0,E227,0)</f>
        <v>1.7800000000000011</v>
      </c>
      <c r="H227" s="7">
        <f>IF(G227&gt;0,1,0)</f>
        <v>1</v>
      </c>
      <c r="J227" s="15">
        <f t="shared" si="30"/>
        <v>0.18000000000000105</v>
      </c>
      <c r="K227" s="7">
        <f t="shared" si="31"/>
        <v>1</v>
      </c>
      <c r="L227" s="7"/>
      <c r="M227" s="15">
        <f t="shared" si="32"/>
        <v>0</v>
      </c>
      <c r="N227" s="7">
        <f t="shared" si="33"/>
        <v>0</v>
      </c>
    </row>
    <row r="228" spans="1:14" x14ac:dyDescent="0.3">
      <c r="A228" s="5" t="s">
        <v>12</v>
      </c>
      <c r="B228" s="23">
        <v>16.71</v>
      </c>
      <c r="C228" s="23">
        <v>16.71</v>
      </c>
      <c r="D228" s="23"/>
      <c r="E228" s="23">
        <f>+C228-B228</f>
        <v>0</v>
      </c>
      <c r="F228" s="23"/>
      <c r="G228" s="23">
        <f>IF(E228&gt;0,E228,0)</f>
        <v>0</v>
      </c>
      <c r="H228" s="7">
        <f>IF(G228&gt;0,1,0)</f>
        <v>0</v>
      </c>
      <c r="J228" s="15">
        <f t="shared" si="30"/>
        <v>0</v>
      </c>
      <c r="K228" s="7">
        <f t="shared" si="31"/>
        <v>0</v>
      </c>
      <c r="L228" s="7"/>
      <c r="M228" s="15">
        <f t="shared" si="32"/>
        <v>0</v>
      </c>
      <c r="N228" s="7">
        <f t="shared" si="33"/>
        <v>0</v>
      </c>
    </row>
    <row r="229" spans="1:14" x14ac:dyDescent="0.3">
      <c r="A229" s="5" t="s">
        <v>28</v>
      </c>
      <c r="B229" s="25">
        <v>16.04</v>
      </c>
      <c r="C229" s="25">
        <v>14.19</v>
      </c>
      <c r="D229" s="23"/>
      <c r="E229" s="23">
        <f>+C229-B229</f>
        <v>-1.8499999999999996</v>
      </c>
      <c r="F229" s="23"/>
      <c r="G229" s="23">
        <f>IF(E229&gt;0,E229,0)</f>
        <v>0</v>
      </c>
      <c r="H229" s="7">
        <f>IF(G229&gt;0,1,0)</f>
        <v>0</v>
      </c>
      <c r="J229" s="15">
        <f t="shared" si="30"/>
        <v>0</v>
      </c>
      <c r="K229" s="7">
        <f t="shared" si="31"/>
        <v>0</v>
      </c>
      <c r="L229" s="7"/>
      <c r="M229" s="15">
        <f t="shared" si="32"/>
        <v>0</v>
      </c>
      <c r="N229" s="7">
        <f t="shared" si="33"/>
        <v>0</v>
      </c>
    </row>
    <row r="230" spans="1:14" x14ac:dyDescent="0.3">
      <c r="A230" s="5" t="s">
        <v>2</v>
      </c>
      <c r="B230" s="23">
        <v>13.64</v>
      </c>
      <c r="C230" s="25">
        <v>14.3</v>
      </c>
      <c r="D230" s="23"/>
      <c r="E230" s="23">
        <f t="shared" ref="E230:E299" si="34">+C230-B230</f>
        <v>0.66000000000000014</v>
      </c>
      <c r="F230" s="23"/>
      <c r="G230" s="23">
        <f t="shared" ref="G230:G299" si="35">IF(E230&gt;0,E230,0)</f>
        <v>0.66000000000000014</v>
      </c>
      <c r="H230" s="7">
        <f t="shared" ref="H230:H299" si="36">IF(G230&gt;0,1,0)</f>
        <v>1</v>
      </c>
      <c r="J230" s="15">
        <f t="shared" si="30"/>
        <v>0</v>
      </c>
      <c r="K230" s="7">
        <f t="shared" si="31"/>
        <v>0</v>
      </c>
      <c r="L230" s="7"/>
      <c r="M230" s="15">
        <f t="shared" si="32"/>
        <v>0</v>
      </c>
      <c r="N230" s="7">
        <f t="shared" si="33"/>
        <v>0</v>
      </c>
    </row>
    <row r="231" spans="1:14" x14ac:dyDescent="0.3">
      <c r="A231" s="5" t="s">
        <v>3</v>
      </c>
      <c r="B231" s="25">
        <v>13.78</v>
      </c>
      <c r="C231" s="25">
        <v>13.57</v>
      </c>
      <c r="D231" s="23"/>
      <c r="E231" s="23">
        <f t="shared" si="34"/>
        <v>-0.20999999999999908</v>
      </c>
      <c r="F231" s="23"/>
      <c r="G231" s="23">
        <f t="shared" si="35"/>
        <v>0</v>
      </c>
      <c r="H231" s="7">
        <f t="shared" si="36"/>
        <v>0</v>
      </c>
      <c r="J231" s="15">
        <f t="shared" si="30"/>
        <v>0</v>
      </c>
      <c r="K231" s="7">
        <f t="shared" si="31"/>
        <v>0</v>
      </c>
      <c r="L231" s="7"/>
      <c r="M231" s="15">
        <f t="shared" si="32"/>
        <v>0</v>
      </c>
      <c r="N231" s="7">
        <f t="shared" si="33"/>
        <v>0</v>
      </c>
    </row>
    <row r="232" spans="1:14" x14ac:dyDescent="0.3">
      <c r="A232" s="5" t="s">
        <v>4</v>
      </c>
      <c r="B232" s="23">
        <v>13.74</v>
      </c>
      <c r="C232" s="25">
        <v>13.54</v>
      </c>
      <c r="D232" s="23"/>
      <c r="E232" s="23">
        <f t="shared" si="34"/>
        <v>-0.20000000000000107</v>
      </c>
      <c r="F232" s="23"/>
      <c r="G232" s="23">
        <f t="shared" si="35"/>
        <v>0</v>
      </c>
      <c r="H232" s="7">
        <f t="shared" si="36"/>
        <v>0</v>
      </c>
      <c r="J232" s="15">
        <f t="shared" si="30"/>
        <v>0</v>
      </c>
      <c r="K232" s="7">
        <f t="shared" si="31"/>
        <v>0</v>
      </c>
      <c r="L232" s="7"/>
      <c r="M232" s="15">
        <f t="shared" si="32"/>
        <v>0</v>
      </c>
      <c r="N232" s="7">
        <f t="shared" si="33"/>
        <v>0</v>
      </c>
    </row>
    <row r="233" spans="1:14" x14ac:dyDescent="0.3">
      <c r="A233" s="5" t="s">
        <v>5</v>
      </c>
      <c r="B233" s="23">
        <v>13.7</v>
      </c>
      <c r="C233" s="25">
        <v>13.53</v>
      </c>
      <c r="D233" s="23"/>
      <c r="E233" s="23">
        <f t="shared" si="34"/>
        <v>-0.16999999999999993</v>
      </c>
      <c r="F233" s="23"/>
      <c r="G233" s="23">
        <f t="shared" si="35"/>
        <v>0</v>
      </c>
      <c r="H233" s="7">
        <f t="shared" si="36"/>
        <v>0</v>
      </c>
      <c r="J233" s="15">
        <f t="shared" si="30"/>
        <v>0</v>
      </c>
      <c r="K233" s="7">
        <f t="shared" si="31"/>
        <v>0</v>
      </c>
      <c r="L233" s="7"/>
      <c r="M233" s="15">
        <f t="shared" si="32"/>
        <v>0</v>
      </c>
      <c r="N233" s="7">
        <f t="shared" si="33"/>
        <v>0</v>
      </c>
    </row>
    <row r="234" spans="1:14" x14ac:dyDescent="0.3">
      <c r="A234" s="5" t="s">
        <v>6</v>
      </c>
      <c r="B234" s="23">
        <v>13.14</v>
      </c>
      <c r="C234" s="25">
        <v>14.12</v>
      </c>
      <c r="D234" s="23"/>
      <c r="E234" s="23">
        <f t="shared" si="34"/>
        <v>0.97999999999999865</v>
      </c>
      <c r="F234" s="23"/>
      <c r="G234" s="23">
        <f t="shared" si="35"/>
        <v>0.97999999999999865</v>
      </c>
      <c r="H234" s="7">
        <f t="shared" si="36"/>
        <v>1</v>
      </c>
      <c r="J234" s="15">
        <f t="shared" si="30"/>
        <v>0</v>
      </c>
      <c r="K234" s="7">
        <f t="shared" si="31"/>
        <v>0</v>
      </c>
      <c r="L234" s="7"/>
      <c r="M234" s="15">
        <f t="shared" si="32"/>
        <v>0</v>
      </c>
      <c r="N234" s="7">
        <f t="shared" si="33"/>
        <v>0</v>
      </c>
    </row>
    <row r="235" spans="1:14" x14ac:dyDescent="0.3">
      <c r="A235" s="5" t="s">
        <v>7</v>
      </c>
      <c r="B235" s="25">
        <v>13.7</v>
      </c>
      <c r="C235" s="25">
        <v>15.16</v>
      </c>
      <c r="D235" s="23"/>
      <c r="E235" s="23">
        <f t="shared" si="34"/>
        <v>1.4600000000000009</v>
      </c>
      <c r="F235" s="23"/>
      <c r="G235" s="23">
        <f t="shared" si="35"/>
        <v>1.4600000000000009</v>
      </c>
      <c r="H235" s="7">
        <f t="shared" si="36"/>
        <v>1</v>
      </c>
      <c r="J235" s="15">
        <f t="shared" si="30"/>
        <v>0</v>
      </c>
      <c r="K235" s="7">
        <f t="shared" si="31"/>
        <v>0</v>
      </c>
      <c r="L235" s="7"/>
      <c r="M235" s="15">
        <f t="shared" si="32"/>
        <v>0</v>
      </c>
      <c r="N235" s="7">
        <f t="shared" si="33"/>
        <v>0</v>
      </c>
    </row>
    <row r="236" spans="1:14" x14ac:dyDescent="0.3">
      <c r="A236" s="5" t="s">
        <v>8</v>
      </c>
      <c r="B236" s="25">
        <v>15.07</v>
      </c>
      <c r="C236" s="25">
        <v>15.21</v>
      </c>
      <c r="D236" s="23"/>
      <c r="E236" s="23">
        <f t="shared" si="34"/>
        <v>0.14000000000000057</v>
      </c>
      <c r="F236" s="23"/>
      <c r="G236" s="23">
        <f t="shared" si="35"/>
        <v>0.14000000000000057</v>
      </c>
      <c r="H236" s="7">
        <f t="shared" si="36"/>
        <v>1</v>
      </c>
      <c r="J236" s="15">
        <f t="shared" si="30"/>
        <v>0</v>
      </c>
      <c r="K236" s="7">
        <f t="shared" si="31"/>
        <v>0</v>
      </c>
      <c r="L236" s="7"/>
      <c r="M236" s="15">
        <f t="shared" si="32"/>
        <v>0</v>
      </c>
      <c r="N236" s="7">
        <f t="shared" si="33"/>
        <v>0</v>
      </c>
    </row>
    <row r="237" spans="1:14" x14ac:dyDescent="0.3">
      <c r="A237" s="5" t="s">
        <v>9</v>
      </c>
      <c r="B237" s="23">
        <v>16.559999999999999</v>
      </c>
      <c r="C237" s="25">
        <v>14.66</v>
      </c>
      <c r="D237" s="23"/>
      <c r="E237" s="23">
        <f t="shared" si="34"/>
        <v>-1.8999999999999986</v>
      </c>
      <c r="F237" s="23"/>
      <c r="G237" s="23">
        <f t="shared" si="35"/>
        <v>0</v>
      </c>
      <c r="H237" s="7">
        <f t="shared" si="36"/>
        <v>0</v>
      </c>
      <c r="J237" s="15">
        <f t="shared" si="30"/>
        <v>0</v>
      </c>
      <c r="K237" s="7">
        <f t="shared" si="31"/>
        <v>0</v>
      </c>
      <c r="L237" s="7"/>
      <c r="M237" s="15">
        <f t="shared" si="32"/>
        <v>0</v>
      </c>
      <c r="N237" s="7">
        <f t="shared" si="33"/>
        <v>0</v>
      </c>
    </row>
    <row r="238" spans="1:14" x14ac:dyDescent="0.3">
      <c r="A238" s="5" t="s">
        <v>10</v>
      </c>
      <c r="B238" s="25">
        <v>16.600000000000001</v>
      </c>
      <c r="C238" s="25">
        <v>14.09</v>
      </c>
      <c r="D238" s="23"/>
      <c r="E238" s="23">
        <f t="shared" si="34"/>
        <v>-2.5100000000000016</v>
      </c>
      <c r="F238" s="23"/>
      <c r="G238" s="23">
        <f t="shared" si="35"/>
        <v>0</v>
      </c>
      <c r="H238" s="7">
        <f t="shared" si="36"/>
        <v>0</v>
      </c>
      <c r="J238" s="15">
        <f t="shared" si="30"/>
        <v>0</v>
      </c>
      <c r="K238" s="7">
        <f t="shared" si="31"/>
        <v>0</v>
      </c>
      <c r="L238" s="7"/>
      <c r="M238" s="15">
        <f t="shared" si="32"/>
        <v>0</v>
      </c>
      <c r="N238" s="7">
        <f t="shared" si="33"/>
        <v>0</v>
      </c>
    </row>
    <row r="239" spans="1:14" x14ac:dyDescent="0.3">
      <c r="A239" s="5" t="s">
        <v>11</v>
      </c>
      <c r="B239" s="23">
        <v>14.78</v>
      </c>
      <c r="C239" s="25">
        <v>14.6</v>
      </c>
      <c r="D239" s="23"/>
      <c r="E239" s="23">
        <f t="shared" si="34"/>
        <v>-0.17999999999999972</v>
      </c>
      <c r="F239" s="23"/>
      <c r="G239" s="23">
        <f t="shared" si="35"/>
        <v>0</v>
      </c>
      <c r="H239" s="7">
        <f t="shared" si="36"/>
        <v>0</v>
      </c>
      <c r="J239" s="15">
        <f t="shared" si="30"/>
        <v>0</v>
      </c>
      <c r="K239" s="7">
        <f t="shared" si="31"/>
        <v>0</v>
      </c>
      <c r="L239" s="7"/>
      <c r="M239" s="15">
        <f t="shared" si="32"/>
        <v>0</v>
      </c>
      <c r="N239" s="7">
        <f t="shared" si="33"/>
        <v>0</v>
      </c>
    </row>
    <row r="240" spans="1:14" x14ac:dyDescent="0.3">
      <c r="A240" s="5" t="s">
        <v>12</v>
      </c>
      <c r="B240" s="23">
        <v>16.88</v>
      </c>
      <c r="C240" s="23">
        <v>15.26</v>
      </c>
      <c r="D240" s="23"/>
      <c r="E240" s="23">
        <f t="shared" si="34"/>
        <v>-1.6199999999999992</v>
      </c>
      <c r="F240" s="23"/>
      <c r="G240" s="23">
        <f t="shared" si="35"/>
        <v>0</v>
      </c>
      <c r="H240" s="7">
        <f t="shared" si="36"/>
        <v>0</v>
      </c>
      <c r="J240" s="15">
        <f t="shared" si="30"/>
        <v>0</v>
      </c>
      <c r="K240" s="7">
        <f t="shared" si="31"/>
        <v>0</v>
      </c>
      <c r="L240" s="7"/>
      <c r="M240" s="15">
        <f t="shared" si="32"/>
        <v>0</v>
      </c>
      <c r="N240" s="7">
        <f t="shared" si="33"/>
        <v>0</v>
      </c>
    </row>
    <row r="241" spans="1:14" x14ac:dyDescent="0.3">
      <c r="A241" s="5" t="s">
        <v>29</v>
      </c>
      <c r="B241" s="25">
        <v>17.45</v>
      </c>
      <c r="C241" s="25">
        <v>16.36</v>
      </c>
      <c r="D241" s="23"/>
      <c r="E241" s="23">
        <f t="shared" si="34"/>
        <v>-1.0899999999999999</v>
      </c>
      <c r="F241" s="23"/>
      <c r="G241" s="23">
        <f t="shared" si="35"/>
        <v>0</v>
      </c>
      <c r="H241" s="7">
        <f t="shared" si="36"/>
        <v>0</v>
      </c>
      <c r="J241" s="15">
        <f t="shared" si="30"/>
        <v>0</v>
      </c>
      <c r="K241" s="7">
        <f t="shared" si="31"/>
        <v>0</v>
      </c>
      <c r="L241" s="7"/>
      <c r="M241" s="15">
        <f t="shared" si="32"/>
        <v>0</v>
      </c>
      <c r="N241" s="7">
        <f t="shared" si="33"/>
        <v>0</v>
      </c>
    </row>
    <row r="242" spans="1:14" x14ac:dyDescent="0.3">
      <c r="A242" s="5" t="s">
        <v>2</v>
      </c>
      <c r="B242" s="23">
        <v>16.73</v>
      </c>
      <c r="C242" s="25">
        <v>16.52</v>
      </c>
      <c r="D242" s="23"/>
      <c r="E242" s="23">
        <f t="shared" si="34"/>
        <v>-0.21000000000000085</v>
      </c>
      <c r="F242" s="23"/>
      <c r="G242" s="23">
        <f t="shared" si="35"/>
        <v>0</v>
      </c>
      <c r="H242" s="7">
        <f t="shared" si="36"/>
        <v>0</v>
      </c>
      <c r="J242" s="15">
        <f t="shared" si="30"/>
        <v>0</v>
      </c>
      <c r="K242" s="7">
        <f t="shared" si="31"/>
        <v>0</v>
      </c>
      <c r="L242" s="7"/>
      <c r="M242" s="15">
        <f t="shared" si="32"/>
        <v>0</v>
      </c>
      <c r="N242" s="7">
        <f t="shared" si="33"/>
        <v>0</v>
      </c>
    </row>
    <row r="243" spans="1:14" x14ac:dyDescent="0.3">
      <c r="A243" s="5" t="s">
        <v>3</v>
      </c>
      <c r="B243" s="25">
        <v>16.899999999999999</v>
      </c>
      <c r="C243" s="25">
        <v>16.21</v>
      </c>
      <c r="D243" s="23"/>
      <c r="E243" s="23">
        <f t="shared" si="34"/>
        <v>-0.68999999999999773</v>
      </c>
      <c r="F243" s="23"/>
      <c r="G243" s="23">
        <f t="shared" si="35"/>
        <v>0</v>
      </c>
      <c r="H243" s="7">
        <f t="shared" si="36"/>
        <v>0</v>
      </c>
      <c r="J243" s="15">
        <f t="shared" si="30"/>
        <v>0</v>
      </c>
      <c r="K243" s="7">
        <f t="shared" si="31"/>
        <v>0</v>
      </c>
      <c r="L243" s="7"/>
      <c r="M243" s="15">
        <f t="shared" si="32"/>
        <v>0</v>
      </c>
      <c r="N243" s="7">
        <f t="shared" si="33"/>
        <v>0</v>
      </c>
    </row>
    <row r="244" spans="1:14" x14ac:dyDescent="0.3">
      <c r="A244" s="5" t="s">
        <v>4</v>
      </c>
      <c r="B244" s="23">
        <v>16.05</v>
      </c>
      <c r="C244" s="25">
        <v>14.81</v>
      </c>
      <c r="D244" s="23"/>
      <c r="E244" s="23">
        <f t="shared" si="34"/>
        <v>-1.2400000000000002</v>
      </c>
      <c r="F244" s="23"/>
      <c r="G244" s="23">
        <f t="shared" si="35"/>
        <v>0</v>
      </c>
      <c r="H244" s="7">
        <f t="shared" si="36"/>
        <v>0</v>
      </c>
      <c r="J244" s="15">
        <f t="shared" si="30"/>
        <v>0</v>
      </c>
      <c r="K244" s="7">
        <f t="shared" si="31"/>
        <v>0</v>
      </c>
      <c r="L244" s="7"/>
      <c r="M244" s="15">
        <f t="shared" si="32"/>
        <v>0</v>
      </c>
      <c r="N244" s="7">
        <f t="shared" si="33"/>
        <v>0</v>
      </c>
    </row>
    <row r="245" spans="1:14" x14ac:dyDescent="0.3">
      <c r="A245" s="5" t="s">
        <v>5</v>
      </c>
      <c r="B245" s="23">
        <v>15.2</v>
      </c>
      <c r="C245" s="25">
        <v>14.84</v>
      </c>
      <c r="D245" s="23"/>
      <c r="E245" s="23">
        <f t="shared" si="34"/>
        <v>-0.35999999999999943</v>
      </c>
      <c r="F245" s="23"/>
      <c r="G245" s="23">
        <f t="shared" si="35"/>
        <v>0</v>
      </c>
      <c r="H245" s="7">
        <f t="shared" si="36"/>
        <v>0</v>
      </c>
      <c r="J245" s="15">
        <f t="shared" si="30"/>
        <v>0</v>
      </c>
      <c r="K245" s="7">
        <f t="shared" si="31"/>
        <v>0</v>
      </c>
      <c r="L245" s="7"/>
      <c r="M245" s="15">
        <f t="shared" si="32"/>
        <v>0</v>
      </c>
      <c r="N245" s="7">
        <f t="shared" si="33"/>
        <v>0</v>
      </c>
    </row>
    <row r="246" spans="1:14" x14ac:dyDescent="0.3">
      <c r="A246" s="5" t="s">
        <v>6</v>
      </c>
      <c r="B246" s="23">
        <v>15.31</v>
      </c>
      <c r="C246" s="25">
        <v>16.149999999999999</v>
      </c>
      <c r="D246" s="23"/>
      <c r="E246" s="23">
        <f t="shared" si="34"/>
        <v>0.83999999999999808</v>
      </c>
      <c r="F246" s="23"/>
      <c r="G246" s="23">
        <f t="shared" si="35"/>
        <v>0.83999999999999808</v>
      </c>
      <c r="H246" s="7">
        <f t="shared" si="36"/>
        <v>1</v>
      </c>
      <c r="J246" s="15">
        <f t="shared" si="30"/>
        <v>0</v>
      </c>
      <c r="K246" s="7">
        <f t="shared" si="31"/>
        <v>0</v>
      </c>
      <c r="L246" s="7"/>
      <c r="M246" s="15">
        <f t="shared" si="32"/>
        <v>0</v>
      </c>
      <c r="N246" s="7">
        <f t="shared" si="33"/>
        <v>0</v>
      </c>
    </row>
    <row r="247" spans="1:14" x14ac:dyDescent="0.3">
      <c r="A247" s="5" t="s">
        <v>7</v>
      </c>
      <c r="B247" s="25">
        <v>16.59</v>
      </c>
      <c r="C247" s="25">
        <v>17.48</v>
      </c>
      <c r="D247" s="23"/>
      <c r="E247" s="23">
        <f t="shared" si="34"/>
        <v>0.89000000000000057</v>
      </c>
      <c r="F247" s="23"/>
      <c r="G247" s="23">
        <f t="shared" si="35"/>
        <v>0.89000000000000057</v>
      </c>
      <c r="H247" s="7">
        <f t="shared" si="36"/>
        <v>1</v>
      </c>
      <c r="J247" s="15">
        <f t="shared" si="30"/>
        <v>0</v>
      </c>
      <c r="K247" s="7">
        <f t="shared" si="31"/>
        <v>0</v>
      </c>
      <c r="L247" s="7"/>
      <c r="M247" s="15">
        <f t="shared" si="32"/>
        <v>0</v>
      </c>
      <c r="N247" s="7">
        <f t="shared" si="33"/>
        <v>0</v>
      </c>
    </row>
    <row r="248" spans="1:14" x14ac:dyDescent="0.3">
      <c r="A248" s="5" t="s">
        <v>8</v>
      </c>
      <c r="B248" s="25">
        <v>16.72</v>
      </c>
      <c r="C248" s="25">
        <v>17.559999999999999</v>
      </c>
      <c r="D248" s="23"/>
      <c r="E248" s="23">
        <f t="shared" si="34"/>
        <v>0.83999999999999986</v>
      </c>
      <c r="F248" s="23"/>
      <c r="G248" s="23">
        <f t="shared" si="35"/>
        <v>0.83999999999999986</v>
      </c>
      <c r="H248" s="7">
        <f t="shared" si="36"/>
        <v>1</v>
      </c>
      <c r="J248" s="15">
        <f t="shared" si="30"/>
        <v>0</v>
      </c>
      <c r="K248" s="7">
        <f t="shared" si="31"/>
        <v>0</v>
      </c>
      <c r="L248" s="7"/>
      <c r="M248" s="15">
        <f t="shared" si="32"/>
        <v>0</v>
      </c>
      <c r="N248" s="7">
        <f t="shared" si="33"/>
        <v>0</v>
      </c>
    </row>
    <row r="249" spans="1:14" x14ac:dyDescent="0.3">
      <c r="A249" s="5" t="s">
        <v>9</v>
      </c>
      <c r="B249" s="23">
        <v>16.71</v>
      </c>
      <c r="C249" s="25">
        <v>16.8</v>
      </c>
      <c r="D249" s="23"/>
      <c r="E249" s="23">
        <f t="shared" si="34"/>
        <v>8.9999999999999858E-2</v>
      </c>
      <c r="F249" s="23"/>
      <c r="G249" s="23">
        <f t="shared" si="35"/>
        <v>8.9999999999999858E-2</v>
      </c>
      <c r="H249" s="7">
        <f t="shared" si="36"/>
        <v>1</v>
      </c>
      <c r="J249" s="15">
        <f t="shared" si="30"/>
        <v>0</v>
      </c>
      <c r="K249" s="7">
        <f t="shared" si="31"/>
        <v>0</v>
      </c>
      <c r="L249" s="7"/>
      <c r="M249" s="15">
        <f t="shared" si="32"/>
        <v>0</v>
      </c>
      <c r="N249" s="7">
        <f t="shared" si="33"/>
        <v>0</v>
      </c>
    </row>
    <row r="250" spans="1:14" x14ac:dyDescent="0.3">
      <c r="A250" s="5" t="s">
        <v>10</v>
      </c>
      <c r="B250" s="25">
        <v>16.440000000000001</v>
      </c>
      <c r="C250" s="25">
        <v>15.95</v>
      </c>
      <c r="D250" s="23"/>
      <c r="E250" s="23">
        <f t="shared" si="34"/>
        <v>-0.49000000000000199</v>
      </c>
      <c r="F250" s="23"/>
      <c r="G250" s="23">
        <f t="shared" si="35"/>
        <v>0</v>
      </c>
      <c r="H250" s="7">
        <f t="shared" si="36"/>
        <v>0</v>
      </c>
      <c r="J250" s="15">
        <f t="shared" si="30"/>
        <v>0</v>
      </c>
      <c r="K250" s="7">
        <f t="shared" si="31"/>
        <v>0</v>
      </c>
      <c r="L250" s="7"/>
      <c r="M250" s="15">
        <f t="shared" si="32"/>
        <v>0</v>
      </c>
      <c r="N250" s="7">
        <f t="shared" si="33"/>
        <v>0</v>
      </c>
    </row>
    <row r="251" spans="1:14" x14ac:dyDescent="0.3">
      <c r="A251" s="5" t="s">
        <v>11</v>
      </c>
      <c r="B251" s="23">
        <v>16.41</v>
      </c>
      <c r="C251" s="25">
        <v>15.32</v>
      </c>
      <c r="D251" s="23"/>
      <c r="E251" s="23">
        <f t="shared" si="34"/>
        <v>-1.0899999999999999</v>
      </c>
      <c r="F251" s="23"/>
      <c r="G251" s="23">
        <f t="shared" si="35"/>
        <v>0</v>
      </c>
      <c r="H251" s="7">
        <f t="shared" si="36"/>
        <v>0</v>
      </c>
      <c r="J251" s="15">
        <f t="shared" si="30"/>
        <v>0</v>
      </c>
      <c r="K251" s="7">
        <f t="shared" si="31"/>
        <v>0</v>
      </c>
      <c r="L251" s="7"/>
      <c r="M251" s="15">
        <f t="shared" si="32"/>
        <v>0</v>
      </c>
      <c r="N251" s="7">
        <f t="shared" si="33"/>
        <v>0</v>
      </c>
    </row>
    <row r="252" spans="1:14" x14ac:dyDescent="0.3">
      <c r="A252" s="5" t="s">
        <v>12</v>
      </c>
      <c r="B252" s="23">
        <v>16.88</v>
      </c>
      <c r="C252" s="23">
        <v>14.49</v>
      </c>
      <c r="D252" s="23"/>
      <c r="E252" s="23">
        <f t="shared" si="34"/>
        <v>-2.3899999999999988</v>
      </c>
      <c r="F252" s="23"/>
      <c r="G252" s="23">
        <f t="shared" si="35"/>
        <v>0</v>
      </c>
      <c r="H252" s="7">
        <f t="shared" si="36"/>
        <v>0</v>
      </c>
      <c r="J252" s="15">
        <f t="shared" si="30"/>
        <v>0</v>
      </c>
      <c r="K252" s="7">
        <f t="shared" si="31"/>
        <v>0</v>
      </c>
      <c r="L252" s="7"/>
      <c r="M252" s="15">
        <f t="shared" si="32"/>
        <v>0</v>
      </c>
      <c r="N252" s="7">
        <f t="shared" si="33"/>
        <v>0</v>
      </c>
    </row>
    <row r="253" spans="1:14" x14ac:dyDescent="0.3">
      <c r="A253" s="5" t="s">
        <v>30</v>
      </c>
      <c r="B253" s="25">
        <v>15.44</v>
      </c>
      <c r="C253" s="25">
        <v>14.11</v>
      </c>
      <c r="D253" s="23"/>
      <c r="E253" s="23">
        <f t="shared" si="34"/>
        <v>-1.33</v>
      </c>
      <c r="F253" s="23"/>
      <c r="G253" s="23">
        <f t="shared" si="35"/>
        <v>0</v>
      </c>
      <c r="H253" s="7">
        <f t="shared" si="36"/>
        <v>0</v>
      </c>
      <c r="J253" s="15">
        <f t="shared" si="30"/>
        <v>0</v>
      </c>
      <c r="K253" s="7">
        <f t="shared" si="31"/>
        <v>0</v>
      </c>
      <c r="L253" s="7"/>
      <c r="M253" s="15">
        <f t="shared" si="32"/>
        <v>0</v>
      </c>
      <c r="N253" s="7">
        <f t="shared" si="33"/>
        <v>0</v>
      </c>
    </row>
    <row r="254" spans="1:14" x14ac:dyDescent="0.3">
      <c r="A254" s="5" t="s">
        <v>2</v>
      </c>
      <c r="B254" s="23">
        <v>14.25</v>
      </c>
      <c r="C254" s="25">
        <v>13.44</v>
      </c>
      <c r="D254" s="23"/>
      <c r="E254" s="23">
        <f t="shared" si="34"/>
        <v>-0.8100000000000005</v>
      </c>
      <c r="F254" s="23"/>
      <c r="G254" s="23">
        <f t="shared" si="35"/>
        <v>0</v>
      </c>
      <c r="H254" s="7">
        <f t="shared" si="36"/>
        <v>0</v>
      </c>
      <c r="J254" s="15">
        <f t="shared" si="30"/>
        <v>0</v>
      </c>
      <c r="K254" s="7">
        <f t="shared" si="31"/>
        <v>0</v>
      </c>
      <c r="L254" s="7"/>
      <c r="M254" s="15">
        <f t="shared" si="32"/>
        <v>0</v>
      </c>
      <c r="N254" s="7">
        <f t="shared" si="33"/>
        <v>0</v>
      </c>
    </row>
    <row r="255" spans="1:14" x14ac:dyDescent="0.3">
      <c r="A255" s="5" t="s">
        <v>3</v>
      </c>
      <c r="B255" s="25">
        <v>13.36</v>
      </c>
      <c r="C255" s="25">
        <v>13.88</v>
      </c>
      <c r="D255" s="23"/>
      <c r="E255" s="23">
        <f t="shared" si="34"/>
        <v>0.52000000000000135</v>
      </c>
      <c r="F255" s="23"/>
      <c r="G255" s="23">
        <f t="shared" si="35"/>
        <v>0.52000000000000135</v>
      </c>
      <c r="H255" s="7">
        <f t="shared" si="36"/>
        <v>1</v>
      </c>
      <c r="J255" s="15">
        <f t="shared" si="30"/>
        <v>0</v>
      </c>
      <c r="K255" s="7">
        <f t="shared" si="31"/>
        <v>0</v>
      </c>
      <c r="L255" s="7"/>
      <c r="M255" s="15">
        <f t="shared" si="32"/>
        <v>0</v>
      </c>
      <c r="N255" s="7">
        <f t="shared" si="33"/>
        <v>0</v>
      </c>
    </row>
    <row r="256" spans="1:14" x14ac:dyDescent="0.3">
      <c r="A256" s="5" t="s">
        <v>4</v>
      </c>
      <c r="B256" s="23">
        <v>14.1</v>
      </c>
      <c r="C256" s="25">
        <v>14.03</v>
      </c>
      <c r="D256" s="23"/>
      <c r="E256" s="23">
        <f t="shared" si="34"/>
        <v>-7.0000000000000284E-2</v>
      </c>
      <c r="F256" s="23"/>
      <c r="G256" s="23">
        <f t="shared" si="35"/>
        <v>0</v>
      </c>
      <c r="H256" s="7">
        <f t="shared" si="36"/>
        <v>0</v>
      </c>
      <c r="J256" s="15">
        <f t="shared" si="30"/>
        <v>0</v>
      </c>
      <c r="K256" s="7">
        <f t="shared" si="31"/>
        <v>0</v>
      </c>
      <c r="L256" s="7"/>
      <c r="M256" s="15">
        <f t="shared" si="32"/>
        <v>0</v>
      </c>
      <c r="N256" s="7">
        <f t="shared" si="33"/>
        <v>0</v>
      </c>
    </row>
    <row r="257" spans="1:14" x14ac:dyDescent="0.3">
      <c r="A257" s="5" t="s">
        <v>5</v>
      </c>
      <c r="B257" s="23">
        <v>14.44</v>
      </c>
      <c r="C257" s="25">
        <v>14.47</v>
      </c>
      <c r="D257" s="23"/>
      <c r="E257" s="23">
        <f t="shared" si="34"/>
        <v>3.0000000000001137E-2</v>
      </c>
      <c r="F257" s="23"/>
      <c r="G257" s="23">
        <f t="shared" si="35"/>
        <v>3.0000000000001137E-2</v>
      </c>
      <c r="H257" s="7">
        <f t="shared" si="36"/>
        <v>1</v>
      </c>
      <c r="J257" s="15">
        <f t="shared" si="30"/>
        <v>0</v>
      </c>
      <c r="K257" s="7">
        <f t="shared" si="31"/>
        <v>0</v>
      </c>
      <c r="L257" s="7"/>
      <c r="M257" s="15">
        <f t="shared" si="32"/>
        <v>0</v>
      </c>
      <c r="N257" s="7">
        <f t="shared" si="33"/>
        <v>0</v>
      </c>
    </row>
    <row r="258" spans="1:14" x14ac:dyDescent="0.3">
      <c r="A258" s="5" t="s">
        <v>6</v>
      </c>
      <c r="B258" s="23">
        <v>15.25</v>
      </c>
      <c r="C258" s="25">
        <v>15.48</v>
      </c>
      <c r="D258" s="23"/>
      <c r="E258" s="23">
        <f t="shared" si="34"/>
        <v>0.23000000000000043</v>
      </c>
      <c r="F258" s="23"/>
      <c r="G258" s="23">
        <f t="shared" si="35"/>
        <v>0.23000000000000043</v>
      </c>
      <c r="H258" s="7">
        <f t="shared" si="36"/>
        <v>1</v>
      </c>
      <c r="J258" s="15">
        <f t="shared" si="30"/>
        <v>0</v>
      </c>
      <c r="K258" s="7">
        <f t="shared" si="31"/>
        <v>0</v>
      </c>
      <c r="L258" s="7"/>
      <c r="M258" s="15">
        <f t="shared" si="32"/>
        <v>0</v>
      </c>
      <c r="N258" s="7">
        <f t="shared" si="33"/>
        <v>0</v>
      </c>
    </row>
    <row r="259" spans="1:14" x14ac:dyDescent="0.3">
      <c r="A259" s="5" t="s">
        <v>7</v>
      </c>
      <c r="B259" s="25">
        <v>15.36</v>
      </c>
      <c r="C259" s="25">
        <v>15.2</v>
      </c>
      <c r="D259" s="23"/>
      <c r="E259" s="23">
        <f t="shared" si="34"/>
        <v>-0.16000000000000014</v>
      </c>
      <c r="F259" s="23"/>
      <c r="G259" s="23">
        <f t="shared" si="35"/>
        <v>0</v>
      </c>
      <c r="H259" s="7">
        <f t="shared" si="36"/>
        <v>0</v>
      </c>
      <c r="J259" s="15">
        <f t="shared" si="30"/>
        <v>0</v>
      </c>
      <c r="K259" s="7">
        <f t="shared" si="31"/>
        <v>0</v>
      </c>
      <c r="L259" s="7"/>
      <c r="M259" s="15">
        <f t="shared" si="32"/>
        <v>0</v>
      </c>
      <c r="N259" s="7">
        <f t="shared" si="33"/>
        <v>0</v>
      </c>
    </row>
    <row r="260" spans="1:14" x14ac:dyDescent="0.3">
      <c r="A260" s="5" t="s">
        <v>8</v>
      </c>
      <c r="B260" s="25">
        <v>14.15</v>
      </c>
      <c r="C260" s="25">
        <v>15.07</v>
      </c>
      <c r="D260" s="23"/>
      <c r="E260" s="23">
        <f t="shared" si="34"/>
        <v>0.91999999999999993</v>
      </c>
      <c r="F260" s="23"/>
      <c r="G260" s="23">
        <f t="shared" si="35"/>
        <v>0.91999999999999993</v>
      </c>
      <c r="H260" s="7">
        <f t="shared" si="36"/>
        <v>1</v>
      </c>
      <c r="J260" s="15">
        <f t="shared" si="30"/>
        <v>0</v>
      </c>
      <c r="K260" s="7">
        <f t="shared" si="31"/>
        <v>0</v>
      </c>
      <c r="L260" s="7"/>
      <c r="M260" s="15">
        <f t="shared" si="32"/>
        <v>0</v>
      </c>
      <c r="N260" s="7">
        <f t="shared" si="33"/>
        <v>0</v>
      </c>
    </row>
    <row r="261" spans="1:14" x14ac:dyDescent="0.3">
      <c r="A261" s="5" t="s">
        <v>9</v>
      </c>
      <c r="B261" s="23">
        <v>14.85</v>
      </c>
      <c r="C261" s="25">
        <v>15.13</v>
      </c>
      <c r="D261" s="23"/>
      <c r="E261" s="23">
        <f t="shared" si="34"/>
        <v>0.28000000000000114</v>
      </c>
      <c r="F261" s="23"/>
      <c r="G261" s="23">
        <f t="shared" si="35"/>
        <v>0.28000000000000114</v>
      </c>
      <c r="H261" s="7">
        <f t="shared" si="36"/>
        <v>1</v>
      </c>
      <c r="J261" s="15">
        <f t="shared" si="30"/>
        <v>0</v>
      </c>
      <c r="K261" s="7">
        <f t="shared" si="31"/>
        <v>0</v>
      </c>
      <c r="L261" s="7"/>
      <c r="M261" s="15">
        <f t="shared" si="32"/>
        <v>0</v>
      </c>
      <c r="N261" s="7">
        <f t="shared" si="33"/>
        <v>0</v>
      </c>
    </row>
    <row r="262" spans="1:14" x14ac:dyDescent="0.3">
      <c r="A262" s="5" t="s">
        <v>10</v>
      </c>
      <c r="B262" s="25">
        <v>16.329999999999998</v>
      </c>
      <c r="C262" s="25">
        <v>15.54</v>
      </c>
      <c r="D262" s="23"/>
      <c r="E262" s="23">
        <f t="shared" si="34"/>
        <v>-0.78999999999999915</v>
      </c>
      <c r="F262" s="23"/>
      <c r="G262" s="23">
        <f t="shared" si="35"/>
        <v>0</v>
      </c>
      <c r="H262" s="7">
        <f t="shared" si="36"/>
        <v>0</v>
      </c>
      <c r="J262" s="15">
        <f t="shared" si="30"/>
        <v>0</v>
      </c>
      <c r="K262" s="7">
        <f t="shared" si="31"/>
        <v>0</v>
      </c>
      <c r="L262" s="7"/>
      <c r="M262" s="15">
        <f t="shared" si="32"/>
        <v>0</v>
      </c>
      <c r="N262" s="7">
        <f t="shared" si="33"/>
        <v>0</v>
      </c>
    </row>
    <row r="263" spans="1:14" x14ac:dyDescent="0.3">
      <c r="A263" s="5" t="s">
        <v>11</v>
      </c>
      <c r="B263" s="23">
        <v>15.52</v>
      </c>
      <c r="C263" s="25">
        <v>15.63</v>
      </c>
      <c r="D263" s="23"/>
      <c r="E263" s="23">
        <f t="shared" si="34"/>
        <v>0.11000000000000121</v>
      </c>
      <c r="F263" s="23"/>
      <c r="G263" s="23">
        <f t="shared" si="35"/>
        <v>0.11000000000000121</v>
      </c>
      <c r="H263" s="7">
        <f t="shared" si="36"/>
        <v>1</v>
      </c>
      <c r="J263" s="15">
        <f t="shared" si="30"/>
        <v>0</v>
      </c>
      <c r="K263" s="7">
        <f t="shared" si="31"/>
        <v>0</v>
      </c>
      <c r="L263" s="7"/>
      <c r="M263" s="15">
        <f t="shared" si="32"/>
        <v>0</v>
      </c>
      <c r="N263" s="7">
        <f t="shared" si="33"/>
        <v>0</v>
      </c>
    </row>
    <row r="264" spans="1:14" x14ac:dyDescent="0.3">
      <c r="A264" s="5" t="s">
        <v>12</v>
      </c>
      <c r="B264" s="23">
        <v>15.05</v>
      </c>
      <c r="C264" s="23">
        <v>15.67</v>
      </c>
      <c r="D264" s="23"/>
      <c r="E264" s="23">
        <f t="shared" si="34"/>
        <v>0.61999999999999922</v>
      </c>
      <c r="F264" s="23"/>
      <c r="G264" s="23">
        <f t="shared" si="35"/>
        <v>0.61999999999999922</v>
      </c>
      <c r="H264" s="7">
        <f t="shared" si="36"/>
        <v>1</v>
      </c>
      <c r="J264" s="15">
        <f t="shared" si="30"/>
        <v>0</v>
      </c>
      <c r="K264" s="7">
        <f t="shared" si="31"/>
        <v>0</v>
      </c>
      <c r="L264" s="7"/>
      <c r="M264" s="15">
        <f t="shared" si="32"/>
        <v>0</v>
      </c>
      <c r="N264" s="7">
        <f t="shared" si="33"/>
        <v>0</v>
      </c>
    </row>
    <row r="265" spans="1:14" x14ac:dyDescent="0.3">
      <c r="A265" s="5" t="s">
        <v>31</v>
      </c>
      <c r="B265" s="25">
        <v>15.12</v>
      </c>
      <c r="C265" s="25">
        <v>15.74</v>
      </c>
      <c r="D265" s="23"/>
      <c r="E265" s="23">
        <f t="shared" si="34"/>
        <v>0.62000000000000099</v>
      </c>
      <c r="F265" s="23"/>
      <c r="G265" s="23">
        <f t="shared" si="35"/>
        <v>0.62000000000000099</v>
      </c>
      <c r="H265" s="7">
        <f t="shared" si="36"/>
        <v>1</v>
      </c>
      <c r="J265" s="15">
        <f t="shared" si="30"/>
        <v>0</v>
      </c>
      <c r="K265" s="7">
        <f t="shared" si="31"/>
        <v>0</v>
      </c>
      <c r="L265" s="7"/>
      <c r="M265" s="15">
        <f t="shared" si="32"/>
        <v>0</v>
      </c>
      <c r="N265" s="7">
        <f t="shared" si="33"/>
        <v>0</v>
      </c>
    </row>
    <row r="266" spans="1:14" x14ac:dyDescent="0.3">
      <c r="A266" s="5" t="s">
        <v>2</v>
      </c>
      <c r="B266" s="23">
        <v>15.3</v>
      </c>
      <c r="C266" s="25">
        <v>16.13</v>
      </c>
      <c r="D266" s="23"/>
      <c r="E266" s="23">
        <f t="shared" si="34"/>
        <v>0.82999999999999829</v>
      </c>
      <c r="F266" s="23"/>
      <c r="G266" s="23">
        <f t="shared" si="35"/>
        <v>0.82999999999999829</v>
      </c>
      <c r="H266" s="7">
        <f t="shared" si="36"/>
        <v>1</v>
      </c>
      <c r="J266" s="15">
        <f t="shared" si="30"/>
        <v>0</v>
      </c>
      <c r="K266" s="7">
        <f t="shared" si="31"/>
        <v>0</v>
      </c>
      <c r="L266" s="7"/>
      <c r="M266" s="15">
        <f t="shared" si="32"/>
        <v>0</v>
      </c>
      <c r="N266" s="7">
        <f t="shared" si="33"/>
        <v>0</v>
      </c>
    </row>
    <row r="267" spans="1:14" x14ac:dyDescent="0.3">
      <c r="A267" s="5" t="s">
        <v>3</v>
      </c>
      <c r="B267" s="25">
        <v>15.98</v>
      </c>
      <c r="C267" s="25">
        <v>16.61</v>
      </c>
      <c r="D267" s="23"/>
      <c r="E267" s="23">
        <f t="shared" si="34"/>
        <v>0.62999999999999901</v>
      </c>
      <c r="F267" s="23"/>
      <c r="G267" s="23">
        <f t="shared" si="35"/>
        <v>0.62999999999999901</v>
      </c>
      <c r="H267" s="7">
        <f t="shared" si="36"/>
        <v>1</v>
      </c>
      <c r="J267" s="15">
        <f t="shared" si="30"/>
        <v>0</v>
      </c>
      <c r="K267" s="7">
        <f t="shared" si="31"/>
        <v>0</v>
      </c>
      <c r="L267" s="7"/>
      <c r="M267" s="15">
        <f t="shared" si="32"/>
        <v>0</v>
      </c>
      <c r="N267" s="7">
        <f t="shared" si="33"/>
        <v>0</v>
      </c>
    </row>
    <row r="268" spans="1:14" x14ac:dyDescent="0.3">
      <c r="A268" s="5" t="s">
        <v>4</v>
      </c>
      <c r="B268" s="23">
        <v>15.76</v>
      </c>
      <c r="C268" s="25">
        <v>16.38</v>
      </c>
      <c r="D268" s="23"/>
      <c r="E268" s="23">
        <f t="shared" si="34"/>
        <v>0.61999999999999922</v>
      </c>
      <c r="F268" s="23"/>
      <c r="G268" s="23">
        <f t="shared" si="35"/>
        <v>0.61999999999999922</v>
      </c>
      <c r="H268" s="7">
        <f t="shared" si="36"/>
        <v>1</v>
      </c>
      <c r="J268" s="15">
        <f t="shared" si="30"/>
        <v>0</v>
      </c>
      <c r="K268" s="7">
        <f t="shared" si="31"/>
        <v>0</v>
      </c>
      <c r="L268" s="7"/>
      <c r="M268" s="15">
        <f t="shared" si="32"/>
        <v>0</v>
      </c>
      <c r="N268" s="7">
        <f t="shared" si="33"/>
        <v>0</v>
      </c>
    </row>
    <row r="269" spans="1:14" x14ac:dyDescent="0.3">
      <c r="A269" s="5" t="s">
        <v>5</v>
      </c>
      <c r="B269" s="23">
        <v>16.420000000000002</v>
      </c>
      <c r="C269" s="25">
        <v>16.48</v>
      </c>
      <c r="D269" s="23"/>
      <c r="E269" s="23">
        <f t="shared" si="34"/>
        <v>5.9999999999998721E-2</v>
      </c>
      <c r="F269" s="23"/>
      <c r="G269" s="23">
        <f t="shared" si="35"/>
        <v>5.9999999999998721E-2</v>
      </c>
      <c r="H269" s="7">
        <f t="shared" si="36"/>
        <v>1</v>
      </c>
      <c r="J269" s="15">
        <f t="shared" si="30"/>
        <v>0</v>
      </c>
      <c r="K269" s="7">
        <f t="shared" si="31"/>
        <v>0</v>
      </c>
      <c r="L269" s="7"/>
      <c r="M269" s="15">
        <f t="shared" si="32"/>
        <v>0</v>
      </c>
      <c r="N269" s="7">
        <f t="shared" si="33"/>
        <v>0</v>
      </c>
    </row>
    <row r="270" spans="1:14" x14ac:dyDescent="0.3">
      <c r="A270" s="5" t="s">
        <v>6</v>
      </c>
      <c r="B270" s="23">
        <v>17.07</v>
      </c>
      <c r="C270" s="25">
        <v>17.3</v>
      </c>
      <c r="D270" s="23"/>
      <c r="E270" s="23">
        <f t="shared" si="34"/>
        <v>0.23000000000000043</v>
      </c>
      <c r="F270" s="23"/>
      <c r="G270" s="23">
        <f t="shared" si="35"/>
        <v>0.23000000000000043</v>
      </c>
      <c r="H270" s="7">
        <f t="shared" si="36"/>
        <v>1</v>
      </c>
      <c r="J270" s="15">
        <f t="shared" si="30"/>
        <v>0</v>
      </c>
      <c r="K270" s="7">
        <f t="shared" si="31"/>
        <v>0</v>
      </c>
      <c r="L270" s="7"/>
      <c r="M270" s="15">
        <f t="shared" si="32"/>
        <v>0</v>
      </c>
      <c r="N270" s="7">
        <f t="shared" si="33"/>
        <v>0</v>
      </c>
    </row>
    <row r="271" spans="1:14" x14ac:dyDescent="0.3">
      <c r="A271" s="5" t="s">
        <v>7</v>
      </c>
      <c r="B271" s="25">
        <v>17.18</v>
      </c>
      <c r="C271" s="25">
        <v>17.61</v>
      </c>
      <c r="D271" s="23"/>
      <c r="E271" s="23">
        <f t="shared" si="34"/>
        <v>0.42999999999999972</v>
      </c>
      <c r="F271" s="23"/>
      <c r="G271" s="23">
        <f t="shared" si="35"/>
        <v>0.42999999999999972</v>
      </c>
      <c r="H271" s="7">
        <f t="shared" si="36"/>
        <v>1</v>
      </c>
      <c r="J271" s="15">
        <f t="shared" si="30"/>
        <v>0</v>
      </c>
      <c r="K271" s="7">
        <f t="shared" si="31"/>
        <v>0</v>
      </c>
      <c r="L271" s="7"/>
      <c r="M271" s="15">
        <f t="shared" si="32"/>
        <v>0</v>
      </c>
      <c r="N271" s="7">
        <f t="shared" si="33"/>
        <v>0</v>
      </c>
    </row>
    <row r="272" spans="1:14" x14ac:dyDescent="0.3">
      <c r="A272" s="5" t="s">
        <v>8</v>
      </c>
      <c r="B272" s="25">
        <v>17.89</v>
      </c>
      <c r="C272" s="25">
        <v>17.600000000000001</v>
      </c>
      <c r="D272" s="23"/>
      <c r="E272" s="23">
        <f t="shared" si="34"/>
        <v>-0.28999999999999915</v>
      </c>
      <c r="F272" s="23"/>
      <c r="G272" s="23">
        <f t="shared" si="35"/>
        <v>0</v>
      </c>
      <c r="H272" s="7">
        <f t="shared" si="36"/>
        <v>0</v>
      </c>
      <c r="J272" s="15">
        <f t="shared" si="30"/>
        <v>0</v>
      </c>
      <c r="K272" s="7">
        <f t="shared" si="31"/>
        <v>0</v>
      </c>
      <c r="L272" s="7"/>
      <c r="M272" s="15">
        <f t="shared" si="32"/>
        <v>0</v>
      </c>
      <c r="N272" s="7">
        <f t="shared" si="33"/>
        <v>0</v>
      </c>
    </row>
    <row r="273" spans="1:15" x14ac:dyDescent="0.3">
      <c r="A273" s="5"/>
      <c r="B273" s="25"/>
      <c r="C273" s="25"/>
      <c r="D273" s="23"/>
      <c r="E273" s="23"/>
      <c r="F273" s="23"/>
      <c r="G273" s="23"/>
      <c r="J273" s="15"/>
      <c r="K273" s="7"/>
      <c r="L273" s="7"/>
      <c r="M273" s="15"/>
      <c r="N273" s="7"/>
    </row>
    <row r="274" spans="1:15" x14ac:dyDescent="0.3">
      <c r="A274" s="5"/>
      <c r="B274" s="25"/>
      <c r="C274" s="25"/>
      <c r="D274" s="23"/>
      <c r="E274" s="23"/>
      <c r="F274" s="23"/>
      <c r="G274" s="23"/>
      <c r="J274" s="15"/>
      <c r="K274" s="7"/>
      <c r="L274" s="7"/>
      <c r="M274" s="15"/>
      <c r="N274" s="7"/>
      <c r="O274" s="29" t="s">
        <v>68</v>
      </c>
    </row>
    <row r="275" spans="1:15" x14ac:dyDescent="0.3">
      <c r="A275" s="5"/>
      <c r="B275" s="25"/>
      <c r="C275" s="25"/>
      <c r="D275" s="23"/>
      <c r="E275" s="23"/>
      <c r="F275" s="23"/>
      <c r="G275" s="23"/>
      <c r="J275" s="15"/>
      <c r="K275" s="7"/>
      <c r="L275" s="7"/>
      <c r="M275" s="15"/>
      <c r="N275" s="7"/>
    </row>
    <row r="276" spans="1:15" x14ac:dyDescent="0.3">
      <c r="A276" s="5"/>
      <c r="B276" s="25"/>
      <c r="C276" s="25"/>
      <c r="D276" s="23"/>
      <c r="E276" s="23"/>
      <c r="F276" s="23"/>
      <c r="G276" s="23"/>
      <c r="J276" s="15"/>
      <c r="K276" s="7"/>
      <c r="L276" s="7"/>
      <c r="M276" s="15"/>
      <c r="N276" s="30" t="str">
        <f>+N1</f>
        <v>Exhibit NMPF - 37A</v>
      </c>
    </row>
    <row r="277" spans="1:15" x14ac:dyDescent="0.3">
      <c r="A277" s="21" t="s">
        <v>50</v>
      </c>
    </row>
    <row r="278" spans="1:15" ht="111.6" customHeight="1" x14ac:dyDescent="0.3">
      <c r="A278" s="1"/>
      <c r="B278" s="2" t="s">
        <v>0</v>
      </c>
      <c r="C278" s="2" t="s">
        <v>36</v>
      </c>
      <c r="E278" s="2" t="s">
        <v>39</v>
      </c>
      <c r="F278" s="2"/>
      <c r="G278" s="2" t="s">
        <v>108</v>
      </c>
      <c r="H278" s="2" t="s">
        <v>92</v>
      </c>
      <c r="J278" s="2" t="s">
        <v>109</v>
      </c>
      <c r="K278" s="2" t="s">
        <v>93</v>
      </c>
      <c r="L278" s="2"/>
      <c r="M278" s="2" t="s">
        <v>116</v>
      </c>
      <c r="N278" s="2" t="s">
        <v>94</v>
      </c>
    </row>
    <row r="279" spans="1:15" x14ac:dyDescent="0.3">
      <c r="A279" s="5"/>
      <c r="B279" s="25"/>
      <c r="C279" s="25"/>
      <c r="D279" s="23"/>
      <c r="E279" s="23"/>
      <c r="F279" s="23"/>
      <c r="G279" s="23"/>
      <c r="J279" s="15"/>
      <c r="K279" s="7"/>
      <c r="L279" s="7"/>
      <c r="M279" s="15"/>
      <c r="N279" s="7"/>
    </row>
    <row r="280" spans="1:15" x14ac:dyDescent="0.3">
      <c r="A280" s="5" t="s">
        <v>9</v>
      </c>
      <c r="B280" s="23">
        <v>17.850000000000001</v>
      </c>
      <c r="C280" s="25">
        <v>16.93</v>
      </c>
      <c r="D280" s="23"/>
      <c r="E280" s="23">
        <f t="shared" si="34"/>
        <v>-0.92000000000000171</v>
      </c>
      <c r="F280" s="23"/>
      <c r="G280" s="23">
        <f t="shared" si="35"/>
        <v>0</v>
      </c>
      <c r="H280" s="7">
        <f t="shared" si="36"/>
        <v>0</v>
      </c>
      <c r="J280" s="15">
        <f t="shared" ref="J280:J325" si="37">IF(C280&gt;(B280+1.6),C280-B280-1.6,0)</f>
        <v>0</v>
      </c>
      <c r="K280" s="7">
        <f t="shared" ref="K280:K325" si="38">IF(J280&gt;0,1,0)</f>
        <v>0</v>
      </c>
      <c r="L280" s="7"/>
      <c r="M280" s="15">
        <f t="shared" ref="M280:M325" si="39">IF(C280&gt;(B280+2.2),C280-B280-2.2,0)</f>
        <v>0</v>
      </c>
      <c r="N280" s="7">
        <f t="shared" ref="N280:N325" si="40">IF(M280&gt;0,1,0)</f>
        <v>0</v>
      </c>
    </row>
    <row r="281" spans="1:15" x14ac:dyDescent="0.3">
      <c r="A281" s="5" t="s">
        <v>10</v>
      </c>
      <c r="B281" s="25">
        <v>17.84</v>
      </c>
      <c r="C281" s="25">
        <v>16.68</v>
      </c>
      <c r="D281" s="23"/>
      <c r="E281" s="23">
        <f t="shared" ref="E281:E287" si="41">+C281-B281</f>
        <v>-1.1600000000000001</v>
      </c>
      <c r="F281" s="23"/>
      <c r="G281" s="23">
        <f t="shared" ref="G281:G287" si="42">IF(E281&gt;0,E281,0)</f>
        <v>0</v>
      </c>
      <c r="H281" s="7">
        <f t="shared" ref="H281:H287" si="43">IF(G281&gt;0,1,0)</f>
        <v>0</v>
      </c>
      <c r="J281" s="15">
        <f t="shared" si="37"/>
        <v>0</v>
      </c>
      <c r="K281" s="7">
        <f t="shared" si="38"/>
        <v>0</v>
      </c>
      <c r="L281" s="7"/>
      <c r="M281" s="15">
        <f t="shared" si="39"/>
        <v>0</v>
      </c>
      <c r="N281" s="7">
        <f t="shared" si="40"/>
        <v>0</v>
      </c>
    </row>
    <row r="282" spans="1:15" x14ac:dyDescent="0.3">
      <c r="A282" s="5" t="s">
        <v>11</v>
      </c>
      <c r="B282" s="23">
        <v>18.14</v>
      </c>
      <c r="C282" s="25">
        <v>16.850000000000001</v>
      </c>
      <c r="D282" s="23"/>
      <c r="E282" s="23">
        <f t="shared" si="41"/>
        <v>-1.2899999999999991</v>
      </c>
      <c r="F282" s="23"/>
      <c r="G282" s="23">
        <f t="shared" si="42"/>
        <v>0</v>
      </c>
      <c r="H282" s="7">
        <f t="shared" si="43"/>
        <v>0</v>
      </c>
      <c r="J282" s="15">
        <f t="shared" si="37"/>
        <v>0</v>
      </c>
      <c r="K282" s="7">
        <f t="shared" si="38"/>
        <v>0</v>
      </c>
      <c r="L282" s="7"/>
      <c r="M282" s="15">
        <f t="shared" si="39"/>
        <v>0</v>
      </c>
      <c r="N282" s="7">
        <f t="shared" si="40"/>
        <v>0</v>
      </c>
    </row>
    <row r="283" spans="1:15" x14ac:dyDescent="0.3">
      <c r="A283" s="5" t="s">
        <v>12</v>
      </c>
      <c r="B283" s="23">
        <v>19.329999999999998</v>
      </c>
      <c r="C283" s="23">
        <v>16.809999999999999</v>
      </c>
      <c r="D283" s="23"/>
      <c r="E283" s="23">
        <f t="shared" si="41"/>
        <v>-2.5199999999999996</v>
      </c>
      <c r="F283" s="23"/>
      <c r="G283" s="23">
        <f t="shared" si="42"/>
        <v>0</v>
      </c>
      <c r="H283" s="7">
        <f t="shared" si="43"/>
        <v>0</v>
      </c>
      <c r="J283" s="15">
        <f t="shared" si="37"/>
        <v>0</v>
      </c>
      <c r="K283" s="7">
        <f t="shared" si="38"/>
        <v>0</v>
      </c>
      <c r="L283" s="7"/>
      <c r="M283" s="15">
        <f t="shared" si="39"/>
        <v>0</v>
      </c>
      <c r="N283" s="7">
        <f t="shared" si="40"/>
        <v>0</v>
      </c>
    </row>
    <row r="284" spans="1:15" x14ac:dyDescent="0.3">
      <c r="A284" s="5" t="s">
        <v>32</v>
      </c>
      <c r="B284" s="25">
        <v>19.010000000000002</v>
      </c>
      <c r="C284" s="25">
        <v>17.05</v>
      </c>
      <c r="D284" s="23"/>
      <c r="E284" s="23">
        <f t="shared" si="41"/>
        <v>-1.9600000000000009</v>
      </c>
      <c r="F284" s="23"/>
      <c r="G284" s="23">
        <f t="shared" si="42"/>
        <v>0</v>
      </c>
      <c r="H284" s="7">
        <f t="shared" si="43"/>
        <v>0</v>
      </c>
      <c r="J284" s="15">
        <f t="shared" si="37"/>
        <v>0</v>
      </c>
      <c r="K284" s="7">
        <f t="shared" si="38"/>
        <v>0</v>
      </c>
      <c r="L284" s="7"/>
      <c r="M284" s="15">
        <f t="shared" si="39"/>
        <v>0</v>
      </c>
      <c r="N284" s="7">
        <f t="shared" si="40"/>
        <v>0</v>
      </c>
    </row>
    <row r="285" spans="1:15" x14ac:dyDescent="0.3">
      <c r="A285" s="5" t="s">
        <v>2</v>
      </c>
      <c r="B285" s="23">
        <v>17.55</v>
      </c>
      <c r="C285" s="25">
        <v>16.84</v>
      </c>
      <c r="D285" s="23"/>
      <c r="E285" s="23">
        <f t="shared" si="41"/>
        <v>-0.71000000000000085</v>
      </c>
      <c r="F285" s="23"/>
      <c r="G285" s="23">
        <f t="shared" si="42"/>
        <v>0</v>
      </c>
      <c r="H285" s="7">
        <f t="shared" si="43"/>
        <v>0</v>
      </c>
      <c r="J285" s="15">
        <f t="shared" si="37"/>
        <v>0</v>
      </c>
      <c r="K285" s="7">
        <f t="shared" si="38"/>
        <v>0</v>
      </c>
      <c r="L285" s="7"/>
      <c r="M285" s="15">
        <f t="shared" si="39"/>
        <v>0</v>
      </c>
      <c r="N285" s="7">
        <f t="shared" si="40"/>
        <v>0</v>
      </c>
    </row>
    <row r="286" spans="1:15" x14ac:dyDescent="0.3">
      <c r="A286" s="5" t="s">
        <v>3</v>
      </c>
      <c r="B286" s="25">
        <v>17.46</v>
      </c>
      <c r="C286" s="25">
        <v>16.75</v>
      </c>
      <c r="D286" s="23"/>
      <c r="E286" s="23">
        <f t="shared" si="41"/>
        <v>-0.71000000000000085</v>
      </c>
      <c r="F286" s="23"/>
      <c r="G286" s="23">
        <f t="shared" si="42"/>
        <v>0</v>
      </c>
      <c r="H286" s="7">
        <f t="shared" si="43"/>
        <v>0</v>
      </c>
      <c r="J286" s="15">
        <f t="shared" si="37"/>
        <v>0</v>
      </c>
      <c r="K286" s="7">
        <f t="shared" si="38"/>
        <v>0</v>
      </c>
      <c r="L286" s="7"/>
      <c r="M286" s="15">
        <f t="shared" si="39"/>
        <v>0</v>
      </c>
      <c r="N286" s="7">
        <f t="shared" si="40"/>
        <v>0</v>
      </c>
    </row>
    <row r="287" spans="1:15" x14ac:dyDescent="0.3">
      <c r="A287" s="5" t="s">
        <v>4</v>
      </c>
      <c r="B287" s="23">
        <v>16.64</v>
      </c>
      <c r="C287" s="25">
        <v>13.87</v>
      </c>
      <c r="D287" s="23"/>
      <c r="E287" s="23">
        <f t="shared" si="41"/>
        <v>-2.7700000000000014</v>
      </c>
      <c r="F287" s="23"/>
      <c r="G287" s="23">
        <f t="shared" si="42"/>
        <v>0</v>
      </c>
      <c r="H287" s="7">
        <f t="shared" si="43"/>
        <v>0</v>
      </c>
      <c r="J287" s="15">
        <f t="shared" si="37"/>
        <v>0</v>
      </c>
      <c r="K287" s="7">
        <f t="shared" si="38"/>
        <v>0</v>
      </c>
      <c r="L287" s="7"/>
      <c r="M287" s="15">
        <f t="shared" si="39"/>
        <v>0</v>
      </c>
      <c r="N287" s="7">
        <f t="shared" si="40"/>
        <v>0</v>
      </c>
    </row>
    <row r="288" spans="1:15" x14ac:dyDescent="0.3">
      <c r="A288" s="5" t="s">
        <v>5</v>
      </c>
      <c r="B288" s="23">
        <v>12.95</v>
      </c>
      <c r="C288" s="25">
        <v>12.3</v>
      </c>
      <c r="D288" s="23"/>
      <c r="E288" s="23">
        <f t="shared" si="34"/>
        <v>-0.64999999999999858</v>
      </c>
      <c r="F288" s="23"/>
      <c r="G288" s="23">
        <f t="shared" si="35"/>
        <v>0</v>
      </c>
      <c r="H288" s="7">
        <f t="shared" si="36"/>
        <v>0</v>
      </c>
      <c r="J288" s="15">
        <f t="shared" si="37"/>
        <v>0</v>
      </c>
      <c r="K288" s="7">
        <f t="shared" si="38"/>
        <v>0</v>
      </c>
      <c r="L288" s="7"/>
      <c r="M288" s="15">
        <f t="shared" si="39"/>
        <v>0</v>
      </c>
      <c r="N288" s="7">
        <f t="shared" si="40"/>
        <v>0</v>
      </c>
    </row>
    <row r="289" spans="1:14" x14ac:dyDescent="0.3">
      <c r="A289" s="5" t="s">
        <v>6</v>
      </c>
      <c r="B289" s="23">
        <v>11.42</v>
      </c>
      <c r="C289" s="25">
        <v>12.99</v>
      </c>
      <c r="D289" s="23"/>
      <c r="E289" s="23">
        <f t="shared" si="34"/>
        <v>1.5700000000000003</v>
      </c>
      <c r="F289" s="23"/>
      <c r="G289" s="23">
        <f t="shared" si="35"/>
        <v>1.5700000000000003</v>
      </c>
      <c r="H289" s="7">
        <f t="shared" si="36"/>
        <v>1</v>
      </c>
      <c r="J289" s="15">
        <f t="shared" si="37"/>
        <v>0</v>
      </c>
      <c r="K289" s="7">
        <f t="shared" si="38"/>
        <v>0</v>
      </c>
      <c r="L289" s="7"/>
      <c r="M289" s="15">
        <f t="shared" si="39"/>
        <v>0</v>
      </c>
      <c r="N289" s="7">
        <f t="shared" si="40"/>
        <v>0</v>
      </c>
    </row>
    <row r="290" spans="1:14" x14ac:dyDescent="0.3">
      <c r="A290" s="5" t="s">
        <v>7</v>
      </c>
      <c r="B290" s="25">
        <v>16.559999999999999</v>
      </c>
      <c r="C290" s="25">
        <v>13.79</v>
      </c>
      <c r="D290" s="23"/>
      <c r="E290" s="23">
        <f t="shared" si="34"/>
        <v>-2.7699999999999996</v>
      </c>
      <c r="F290" s="23"/>
      <c r="G290" s="23">
        <f t="shared" si="35"/>
        <v>0</v>
      </c>
      <c r="H290" s="7">
        <f t="shared" si="36"/>
        <v>0</v>
      </c>
      <c r="J290" s="15">
        <f t="shared" si="37"/>
        <v>0</v>
      </c>
      <c r="K290" s="7">
        <f t="shared" si="38"/>
        <v>0</v>
      </c>
      <c r="L290" s="7"/>
      <c r="M290" s="15">
        <f t="shared" si="39"/>
        <v>0</v>
      </c>
      <c r="N290" s="7">
        <f t="shared" si="40"/>
        <v>0</v>
      </c>
    </row>
    <row r="291" spans="1:14" x14ac:dyDescent="0.3">
      <c r="A291" s="5" t="s">
        <v>8</v>
      </c>
      <c r="B291" s="25">
        <v>19.78</v>
      </c>
      <c r="C291" s="25">
        <v>13.27</v>
      </c>
      <c r="D291" s="23"/>
      <c r="E291" s="23">
        <f t="shared" si="34"/>
        <v>-6.5100000000000016</v>
      </c>
      <c r="F291" s="23"/>
      <c r="G291" s="23">
        <f t="shared" si="35"/>
        <v>0</v>
      </c>
      <c r="H291" s="7">
        <f t="shared" si="36"/>
        <v>0</v>
      </c>
      <c r="J291" s="15">
        <f t="shared" si="37"/>
        <v>0</v>
      </c>
      <c r="K291" s="7">
        <f t="shared" si="38"/>
        <v>0</v>
      </c>
      <c r="L291" s="7"/>
      <c r="M291" s="15">
        <f t="shared" si="39"/>
        <v>0</v>
      </c>
      <c r="N291" s="7">
        <f t="shared" si="40"/>
        <v>0</v>
      </c>
    </row>
    <row r="292" spans="1:14" x14ac:dyDescent="0.3">
      <c r="A292" s="5" t="s">
        <v>9</v>
      </c>
      <c r="B292" s="23">
        <v>18.440000000000001</v>
      </c>
      <c r="C292" s="25">
        <v>13.16</v>
      </c>
      <c r="D292" s="23"/>
      <c r="E292" s="23">
        <f t="shared" si="34"/>
        <v>-5.2800000000000011</v>
      </c>
      <c r="F292" s="23"/>
      <c r="G292" s="23">
        <f t="shared" si="35"/>
        <v>0</v>
      </c>
      <c r="H292" s="7">
        <f t="shared" si="36"/>
        <v>0</v>
      </c>
      <c r="J292" s="15">
        <f t="shared" si="37"/>
        <v>0</v>
      </c>
      <c r="K292" s="7">
        <f t="shared" si="38"/>
        <v>0</v>
      </c>
      <c r="L292" s="7"/>
      <c r="M292" s="15">
        <f t="shared" si="39"/>
        <v>0</v>
      </c>
      <c r="N292" s="7">
        <f t="shared" si="40"/>
        <v>0</v>
      </c>
    </row>
    <row r="293" spans="1:14" x14ac:dyDescent="0.3">
      <c r="A293" s="5" t="s">
        <v>10</v>
      </c>
      <c r="B293" s="25">
        <v>15.2</v>
      </c>
      <c r="C293" s="25">
        <v>13.63</v>
      </c>
      <c r="D293" s="23"/>
      <c r="E293" s="23">
        <f t="shared" si="34"/>
        <v>-1.5699999999999985</v>
      </c>
      <c r="F293" s="23"/>
      <c r="G293" s="23">
        <f t="shared" si="35"/>
        <v>0</v>
      </c>
      <c r="H293" s="7">
        <f t="shared" si="36"/>
        <v>0</v>
      </c>
      <c r="J293" s="15">
        <f t="shared" si="37"/>
        <v>0</v>
      </c>
      <c r="K293" s="7">
        <f t="shared" si="38"/>
        <v>0</v>
      </c>
      <c r="L293" s="7"/>
      <c r="M293" s="15">
        <f t="shared" si="39"/>
        <v>0</v>
      </c>
      <c r="N293" s="7">
        <f t="shared" si="40"/>
        <v>0</v>
      </c>
    </row>
    <row r="294" spans="1:14" x14ac:dyDescent="0.3">
      <c r="A294" s="5" t="s">
        <v>11</v>
      </c>
      <c r="B294" s="23">
        <v>18.04</v>
      </c>
      <c r="C294" s="25">
        <v>13.86</v>
      </c>
      <c r="D294" s="23"/>
      <c r="E294" s="23">
        <f t="shared" si="34"/>
        <v>-4.18</v>
      </c>
      <c r="F294" s="23"/>
      <c r="G294" s="23">
        <f t="shared" si="35"/>
        <v>0</v>
      </c>
      <c r="H294" s="7">
        <f t="shared" si="36"/>
        <v>0</v>
      </c>
      <c r="J294" s="15">
        <f t="shared" si="37"/>
        <v>0</v>
      </c>
      <c r="K294" s="7">
        <f t="shared" si="38"/>
        <v>0</v>
      </c>
      <c r="L294" s="7"/>
      <c r="M294" s="15">
        <f t="shared" si="39"/>
        <v>0</v>
      </c>
      <c r="N294" s="7">
        <f t="shared" si="40"/>
        <v>0</v>
      </c>
    </row>
    <row r="295" spans="1:14" x14ac:dyDescent="0.3">
      <c r="A295" s="5" t="s">
        <v>12</v>
      </c>
      <c r="B295" s="23">
        <v>19.87</v>
      </c>
      <c r="C295" s="23">
        <v>14.01</v>
      </c>
      <c r="D295" s="23"/>
      <c r="E295" s="23">
        <f t="shared" si="34"/>
        <v>-5.8600000000000012</v>
      </c>
      <c r="F295" s="23"/>
      <c r="G295" s="23">
        <f t="shared" si="35"/>
        <v>0</v>
      </c>
      <c r="H295" s="7">
        <f t="shared" si="36"/>
        <v>0</v>
      </c>
      <c r="J295" s="15">
        <f t="shared" si="37"/>
        <v>0</v>
      </c>
      <c r="K295" s="7">
        <f t="shared" si="38"/>
        <v>0</v>
      </c>
      <c r="L295" s="7"/>
      <c r="M295" s="15">
        <f t="shared" si="39"/>
        <v>0</v>
      </c>
      <c r="N295" s="7">
        <f t="shared" si="40"/>
        <v>0</v>
      </c>
    </row>
    <row r="296" spans="1:14" x14ac:dyDescent="0.3">
      <c r="A296" s="5" t="s">
        <v>33</v>
      </c>
      <c r="B296" s="25">
        <v>15.14</v>
      </c>
      <c r="C296" s="25">
        <v>14.18</v>
      </c>
      <c r="D296" s="23"/>
      <c r="E296" s="23">
        <f t="shared" si="34"/>
        <v>-0.96000000000000085</v>
      </c>
      <c r="F296" s="23"/>
      <c r="G296" s="23">
        <f t="shared" si="35"/>
        <v>0</v>
      </c>
      <c r="H296" s="7">
        <f t="shared" si="36"/>
        <v>0</v>
      </c>
      <c r="J296" s="15">
        <f t="shared" si="37"/>
        <v>0</v>
      </c>
      <c r="K296" s="7">
        <f t="shared" si="38"/>
        <v>0</v>
      </c>
      <c r="L296" s="7"/>
      <c r="M296" s="15">
        <f t="shared" si="39"/>
        <v>0</v>
      </c>
      <c r="N296" s="7">
        <f t="shared" si="40"/>
        <v>0</v>
      </c>
    </row>
    <row r="297" spans="1:14" x14ac:dyDescent="0.3">
      <c r="A297" s="5" t="s">
        <v>2</v>
      </c>
      <c r="B297" s="23">
        <v>15.54</v>
      </c>
      <c r="C297" s="25">
        <v>14</v>
      </c>
      <c r="D297" s="23"/>
      <c r="E297" s="23">
        <f t="shared" si="34"/>
        <v>-1.5399999999999991</v>
      </c>
      <c r="F297" s="23"/>
      <c r="G297" s="23">
        <f t="shared" si="35"/>
        <v>0</v>
      </c>
      <c r="H297" s="7">
        <f t="shared" si="36"/>
        <v>0</v>
      </c>
      <c r="J297" s="15">
        <f t="shared" si="37"/>
        <v>0</v>
      </c>
      <c r="K297" s="7">
        <f t="shared" si="38"/>
        <v>0</v>
      </c>
      <c r="L297" s="7"/>
      <c r="M297" s="15">
        <f t="shared" si="39"/>
        <v>0</v>
      </c>
      <c r="N297" s="7">
        <f t="shared" si="40"/>
        <v>0</v>
      </c>
    </row>
    <row r="298" spans="1:14" x14ac:dyDescent="0.3">
      <c r="A298" s="5" t="s">
        <v>3</v>
      </c>
      <c r="B298" s="25">
        <v>15.2</v>
      </c>
      <c r="C298" s="25">
        <v>15.07</v>
      </c>
      <c r="D298" s="23"/>
      <c r="E298" s="23">
        <f t="shared" si="34"/>
        <v>-0.12999999999999901</v>
      </c>
      <c r="F298" s="23"/>
      <c r="G298" s="23">
        <f t="shared" si="35"/>
        <v>0</v>
      </c>
      <c r="H298" s="7">
        <f t="shared" si="36"/>
        <v>0</v>
      </c>
      <c r="J298" s="15">
        <f t="shared" si="37"/>
        <v>0</v>
      </c>
      <c r="K298" s="7">
        <f t="shared" si="38"/>
        <v>0</v>
      </c>
      <c r="L298" s="7"/>
      <c r="M298" s="15">
        <f t="shared" si="39"/>
        <v>0</v>
      </c>
      <c r="N298" s="7">
        <f t="shared" si="40"/>
        <v>0</v>
      </c>
    </row>
    <row r="299" spans="1:14" x14ac:dyDescent="0.3">
      <c r="A299" s="5" t="s">
        <v>4</v>
      </c>
      <c r="B299" s="23">
        <v>15.51</v>
      </c>
      <c r="C299" s="25">
        <v>15.56</v>
      </c>
      <c r="D299" s="23"/>
      <c r="E299" s="23">
        <f t="shared" si="34"/>
        <v>5.0000000000000711E-2</v>
      </c>
      <c r="F299" s="23"/>
      <c r="G299" s="23">
        <f t="shared" si="35"/>
        <v>5.0000000000000711E-2</v>
      </c>
      <c r="H299" s="7">
        <f t="shared" si="36"/>
        <v>1</v>
      </c>
      <c r="J299" s="15">
        <f t="shared" si="37"/>
        <v>0</v>
      </c>
      <c r="K299" s="7">
        <f t="shared" si="38"/>
        <v>0</v>
      </c>
      <c r="L299" s="7"/>
      <c r="M299" s="15">
        <f t="shared" si="39"/>
        <v>0</v>
      </c>
      <c r="N299" s="7">
        <f t="shared" si="40"/>
        <v>0</v>
      </c>
    </row>
    <row r="300" spans="1:14" x14ac:dyDescent="0.3">
      <c r="A300" s="5" t="s">
        <v>5</v>
      </c>
      <c r="B300" s="23">
        <v>17.100000000000001</v>
      </c>
      <c r="C300" s="25">
        <v>16.22</v>
      </c>
      <c r="D300" s="23"/>
      <c r="E300" s="23">
        <f t="shared" ref="E300:E319" si="44">+C300-B300</f>
        <v>-0.88000000000000256</v>
      </c>
      <c r="F300" s="23"/>
      <c r="G300" s="23">
        <f t="shared" ref="G300:G319" si="45">IF(E300&gt;0,E300,0)</f>
        <v>0</v>
      </c>
      <c r="H300" s="7">
        <f t="shared" ref="H300:H319" si="46">IF(G300&gt;0,1,0)</f>
        <v>0</v>
      </c>
      <c r="J300" s="15">
        <f t="shared" si="37"/>
        <v>0</v>
      </c>
      <c r="K300" s="7">
        <f t="shared" si="38"/>
        <v>0</v>
      </c>
      <c r="L300" s="7"/>
      <c r="M300" s="15">
        <f t="shared" si="39"/>
        <v>0</v>
      </c>
      <c r="N300" s="7">
        <f t="shared" si="40"/>
        <v>0</v>
      </c>
    </row>
    <row r="301" spans="1:14" x14ac:dyDescent="0.3">
      <c r="A301" s="5" t="s">
        <v>6</v>
      </c>
      <c r="B301" s="23">
        <v>18.29</v>
      </c>
      <c r="C301" s="25">
        <v>16.66</v>
      </c>
      <c r="D301" s="23"/>
      <c r="E301" s="23">
        <f t="shared" si="44"/>
        <v>-1.629999999999999</v>
      </c>
      <c r="F301" s="23"/>
      <c r="G301" s="23">
        <f t="shared" si="45"/>
        <v>0</v>
      </c>
      <c r="H301" s="7">
        <f t="shared" si="46"/>
        <v>0</v>
      </c>
      <c r="J301" s="15">
        <f t="shared" si="37"/>
        <v>0</v>
      </c>
      <c r="K301" s="7">
        <f t="shared" si="38"/>
        <v>0</v>
      </c>
      <c r="L301" s="7"/>
      <c r="M301" s="15">
        <f t="shared" si="39"/>
        <v>0</v>
      </c>
      <c r="N301" s="7">
        <f t="shared" si="40"/>
        <v>0</v>
      </c>
    </row>
    <row r="302" spans="1:14" x14ac:dyDescent="0.3">
      <c r="A302" s="5" t="s">
        <v>7</v>
      </c>
      <c r="B302" s="25">
        <v>17.420000000000002</v>
      </c>
      <c r="C302" s="25">
        <v>16.829999999999998</v>
      </c>
      <c r="D302" s="23"/>
      <c r="E302" s="23">
        <f t="shared" si="44"/>
        <v>-0.59000000000000341</v>
      </c>
      <c r="F302" s="23"/>
      <c r="G302" s="23">
        <f t="shared" si="45"/>
        <v>0</v>
      </c>
      <c r="H302" s="7">
        <f t="shared" si="46"/>
        <v>0</v>
      </c>
      <c r="J302" s="15">
        <f t="shared" si="37"/>
        <v>0</v>
      </c>
      <c r="K302" s="7">
        <f t="shared" si="38"/>
        <v>0</v>
      </c>
      <c r="L302" s="7"/>
      <c r="M302" s="15">
        <f t="shared" si="39"/>
        <v>0</v>
      </c>
      <c r="N302" s="7">
        <f t="shared" si="40"/>
        <v>0</v>
      </c>
    </row>
    <row r="303" spans="1:14" x14ac:dyDescent="0.3">
      <c r="A303" s="5" t="s">
        <v>8</v>
      </c>
      <c r="B303" s="25">
        <v>16.899999999999999</v>
      </c>
      <c r="C303" s="25">
        <v>16.510000000000002</v>
      </c>
      <c r="D303" s="23"/>
      <c r="E303" s="23">
        <f t="shared" si="44"/>
        <v>-0.38999999999999702</v>
      </c>
      <c r="F303" s="23"/>
      <c r="G303" s="23">
        <f t="shared" si="45"/>
        <v>0</v>
      </c>
      <c r="H303" s="7">
        <f t="shared" si="46"/>
        <v>0</v>
      </c>
      <c r="J303" s="15">
        <f t="shared" si="37"/>
        <v>0</v>
      </c>
      <c r="K303" s="7">
        <f t="shared" si="38"/>
        <v>0</v>
      </c>
      <c r="L303" s="7"/>
      <c r="M303" s="15">
        <f t="shared" si="39"/>
        <v>0</v>
      </c>
      <c r="N303" s="7">
        <f t="shared" si="40"/>
        <v>0</v>
      </c>
    </row>
    <row r="304" spans="1:14" x14ac:dyDescent="0.3">
      <c r="A304" s="5" t="s">
        <v>9</v>
      </c>
      <c r="B304" s="23">
        <v>16.59</v>
      </c>
      <c r="C304" s="25">
        <v>16.89</v>
      </c>
      <c r="D304" s="23"/>
      <c r="E304" s="23">
        <f t="shared" si="44"/>
        <v>0.30000000000000071</v>
      </c>
      <c r="F304" s="23"/>
      <c r="G304" s="23">
        <f t="shared" si="45"/>
        <v>0.30000000000000071</v>
      </c>
      <c r="H304" s="7">
        <f t="shared" si="46"/>
        <v>1</v>
      </c>
      <c r="J304" s="15">
        <f t="shared" si="37"/>
        <v>0</v>
      </c>
      <c r="K304" s="7">
        <f t="shared" si="38"/>
        <v>0</v>
      </c>
      <c r="L304" s="7"/>
      <c r="M304" s="15">
        <f t="shared" si="39"/>
        <v>0</v>
      </c>
      <c r="N304" s="7">
        <f t="shared" si="40"/>
        <v>0</v>
      </c>
    </row>
    <row r="305" spans="1:14" x14ac:dyDescent="0.3">
      <c r="A305" s="5" t="s">
        <v>10</v>
      </c>
      <c r="B305" s="25">
        <v>17.079999999999998</v>
      </c>
      <c r="C305" s="25">
        <v>17.079999999999998</v>
      </c>
      <c r="D305" s="23"/>
      <c r="E305" s="23">
        <f t="shared" si="44"/>
        <v>0</v>
      </c>
      <c r="F305" s="23"/>
      <c r="G305" s="23">
        <f t="shared" si="45"/>
        <v>0</v>
      </c>
      <c r="H305" s="7">
        <f t="shared" si="46"/>
        <v>0</v>
      </c>
      <c r="J305" s="15">
        <f t="shared" si="37"/>
        <v>0</v>
      </c>
      <c r="K305" s="7">
        <f t="shared" si="38"/>
        <v>0</v>
      </c>
      <c r="L305" s="7"/>
      <c r="M305" s="15">
        <f t="shared" si="39"/>
        <v>0</v>
      </c>
      <c r="N305" s="7">
        <f t="shared" si="40"/>
        <v>0</v>
      </c>
    </row>
    <row r="306" spans="1:14" x14ac:dyDescent="0.3">
      <c r="A306" s="5" t="s">
        <v>11</v>
      </c>
      <c r="B306" s="23">
        <v>17.98</v>
      </c>
      <c r="C306" s="25">
        <v>18.399999999999999</v>
      </c>
      <c r="D306" s="23"/>
      <c r="E306" s="23">
        <f t="shared" si="44"/>
        <v>0.41999999999999815</v>
      </c>
      <c r="F306" s="23"/>
      <c r="G306" s="23">
        <f t="shared" si="45"/>
        <v>0.41999999999999815</v>
      </c>
      <c r="H306" s="7">
        <f t="shared" si="46"/>
        <v>1</v>
      </c>
      <c r="J306" s="15">
        <f t="shared" si="37"/>
        <v>0</v>
      </c>
      <c r="K306" s="7">
        <f t="shared" si="38"/>
        <v>0</v>
      </c>
      <c r="L306" s="7"/>
      <c r="M306" s="15">
        <f t="shared" si="39"/>
        <v>0</v>
      </c>
      <c r="N306" s="7">
        <f t="shared" si="40"/>
        <v>0</v>
      </c>
    </row>
    <row r="307" spans="1:14" x14ac:dyDescent="0.3">
      <c r="A307" s="5" t="s">
        <v>12</v>
      </c>
      <c r="B307" s="23">
        <v>19.170000000000002</v>
      </c>
      <c r="C307" s="23">
        <v>19.84</v>
      </c>
      <c r="D307" s="23"/>
      <c r="E307" s="23">
        <f t="shared" si="44"/>
        <v>0.66999999999999815</v>
      </c>
      <c r="F307" s="23"/>
      <c r="G307" s="23">
        <f t="shared" si="45"/>
        <v>0.66999999999999815</v>
      </c>
      <c r="H307" s="7">
        <f t="shared" si="46"/>
        <v>1</v>
      </c>
      <c r="J307" s="15">
        <f t="shared" si="37"/>
        <v>0</v>
      </c>
      <c r="K307" s="7">
        <f t="shared" si="38"/>
        <v>0</v>
      </c>
      <c r="L307" s="7"/>
      <c r="M307" s="15">
        <f t="shared" si="39"/>
        <v>0</v>
      </c>
      <c r="N307" s="7">
        <f t="shared" si="40"/>
        <v>0</v>
      </c>
    </row>
    <row r="308" spans="1:14" x14ac:dyDescent="0.3">
      <c r="A308" s="5" t="s">
        <v>34</v>
      </c>
      <c r="B308" s="25">
        <v>19.71</v>
      </c>
      <c r="C308" s="25">
        <v>22.83</v>
      </c>
      <c r="D308" s="23"/>
      <c r="E308" s="23">
        <f t="shared" si="44"/>
        <v>3.1199999999999974</v>
      </c>
      <c r="F308" s="23"/>
      <c r="G308" s="23">
        <f t="shared" si="45"/>
        <v>3.1199999999999974</v>
      </c>
      <c r="H308" s="7">
        <f t="shared" si="46"/>
        <v>1</v>
      </c>
      <c r="J308" s="15">
        <f t="shared" si="37"/>
        <v>1.5199999999999974</v>
      </c>
      <c r="K308" s="7">
        <f t="shared" si="38"/>
        <v>1</v>
      </c>
      <c r="L308" s="7"/>
      <c r="M308" s="15">
        <f t="shared" si="39"/>
        <v>0.91999999999999726</v>
      </c>
      <c r="N308" s="7">
        <f t="shared" si="40"/>
        <v>1</v>
      </c>
    </row>
    <row r="309" spans="1:14" x14ac:dyDescent="0.3">
      <c r="A309" s="5" t="s">
        <v>2</v>
      </c>
      <c r="B309" s="23">
        <v>21.64</v>
      </c>
      <c r="C309" s="25">
        <v>23.79</v>
      </c>
      <c r="D309" s="23"/>
      <c r="E309" s="23">
        <f t="shared" si="44"/>
        <v>2.1499999999999986</v>
      </c>
      <c r="F309" s="23"/>
      <c r="G309" s="23">
        <f t="shared" si="45"/>
        <v>2.1499999999999986</v>
      </c>
      <c r="H309" s="7">
        <f t="shared" si="46"/>
        <v>1</v>
      </c>
      <c r="J309" s="15">
        <f t="shared" si="37"/>
        <v>0.54999999999999849</v>
      </c>
      <c r="K309" s="7">
        <f t="shared" si="38"/>
        <v>1</v>
      </c>
      <c r="L309" s="7"/>
      <c r="M309" s="15">
        <f t="shared" si="39"/>
        <v>0</v>
      </c>
      <c r="N309" s="7">
        <f t="shared" si="40"/>
        <v>0</v>
      </c>
    </row>
    <row r="310" spans="1:14" x14ac:dyDescent="0.3">
      <c r="A310" s="5" t="s">
        <v>3</v>
      </c>
      <c r="B310" s="25">
        <v>22.88</v>
      </c>
      <c r="C310" s="25">
        <v>24.76</v>
      </c>
      <c r="D310" s="23"/>
      <c r="E310" s="23">
        <f t="shared" si="44"/>
        <v>1.8800000000000026</v>
      </c>
      <c r="F310" s="23"/>
      <c r="G310" s="23">
        <f t="shared" si="45"/>
        <v>1.8800000000000026</v>
      </c>
      <c r="H310" s="7">
        <f t="shared" si="46"/>
        <v>1</v>
      </c>
      <c r="J310" s="15">
        <f t="shared" si="37"/>
        <v>0.28000000000000247</v>
      </c>
      <c r="K310" s="7">
        <f t="shared" si="38"/>
        <v>1</v>
      </c>
      <c r="L310" s="7"/>
      <c r="M310" s="15">
        <f t="shared" si="39"/>
        <v>0</v>
      </c>
      <c r="N310" s="7">
        <f t="shared" si="40"/>
        <v>0</v>
      </c>
    </row>
    <row r="311" spans="1:14" x14ac:dyDescent="0.3">
      <c r="A311" s="5" t="s">
        <v>4</v>
      </c>
      <c r="B311" s="23">
        <v>24.38</v>
      </c>
      <c r="C311" s="25">
        <v>25.71</v>
      </c>
      <c r="D311" s="23"/>
      <c r="E311" s="23">
        <f t="shared" si="44"/>
        <v>1.3300000000000018</v>
      </c>
      <c r="F311" s="23"/>
      <c r="G311" s="23">
        <f t="shared" si="45"/>
        <v>1.3300000000000018</v>
      </c>
      <c r="H311" s="7">
        <f t="shared" si="46"/>
        <v>1</v>
      </c>
      <c r="J311" s="15">
        <f t="shared" si="37"/>
        <v>0</v>
      </c>
      <c r="K311" s="7">
        <f t="shared" si="38"/>
        <v>0</v>
      </c>
      <c r="L311" s="7"/>
      <c r="M311" s="15">
        <f t="shared" si="39"/>
        <v>0</v>
      </c>
      <c r="N311" s="7">
        <f t="shared" si="40"/>
        <v>0</v>
      </c>
    </row>
    <row r="312" spans="1:14" x14ac:dyDescent="0.3">
      <c r="A312" s="5" t="s">
        <v>5</v>
      </c>
      <c r="B312" s="23">
        <v>25.45</v>
      </c>
      <c r="C312" s="25">
        <v>25.87</v>
      </c>
      <c r="D312" s="23"/>
      <c r="E312" s="23">
        <f t="shared" si="44"/>
        <v>0.42000000000000171</v>
      </c>
      <c r="F312" s="23"/>
      <c r="G312" s="23">
        <f t="shared" si="45"/>
        <v>0.42000000000000171</v>
      </c>
      <c r="H312" s="7">
        <f t="shared" si="46"/>
        <v>1</v>
      </c>
      <c r="J312" s="15">
        <f t="shared" si="37"/>
        <v>0</v>
      </c>
      <c r="K312" s="7">
        <f t="shared" si="38"/>
        <v>0</v>
      </c>
      <c r="L312" s="7"/>
      <c r="M312" s="15">
        <f t="shared" si="39"/>
        <v>0</v>
      </c>
      <c r="N312" s="7">
        <f t="shared" si="40"/>
        <v>0</v>
      </c>
    </row>
    <row r="313" spans="1:14" x14ac:dyDescent="0.3">
      <c r="A313" s="5" t="s">
        <v>6</v>
      </c>
      <c r="B313" s="23">
        <v>25.87</v>
      </c>
      <c r="C313" s="25">
        <v>26.65</v>
      </c>
      <c r="D313" s="23"/>
      <c r="E313" s="23">
        <f t="shared" si="44"/>
        <v>0.77999999999999758</v>
      </c>
      <c r="F313" s="23"/>
      <c r="G313" s="23">
        <f t="shared" si="45"/>
        <v>0.77999999999999758</v>
      </c>
      <c r="H313" s="7">
        <f t="shared" si="46"/>
        <v>1</v>
      </c>
      <c r="J313" s="15">
        <f t="shared" si="37"/>
        <v>0</v>
      </c>
      <c r="K313" s="7">
        <f t="shared" si="38"/>
        <v>0</v>
      </c>
      <c r="L313" s="7"/>
      <c r="M313" s="15">
        <f t="shared" si="39"/>
        <v>0</v>
      </c>
      <c r="N313" s="7">
        <f t="shared" si="40"/>
        <v>0</v>
      </c>
    </row>
    <row r="314" spans="1:14" x14ac:dyDescent="0.3">
      <c r="A314" s="5" t="s">
        <v>7</v>
      </c>
      <c r="B314" s="23">
        <v>25.87</v>
      </c>
      <c r="C314" s="25">
        <v>26.66</v>
      </c>
      <c r="D314" s="23"/>
      <c r="E314" s="23">
        <f t="shared" si="44"/>
        <v>0.78999999999999915</v>
      </c>
      <c r="F314" s="23"/>
      <c r="G314" s="23">
        <f t="shared" si="45"/>
        <v>0.78999999999999915</v>
      </c>
      <c r="H314" s="7">
        <f t="shared" si="46"/>
        <v>1</v>
      </c>
      <c r="J314" s="15">
        <f t="shared" si="37"/>
        <v>0</v>
      </c>
      <c r="K314" s="7">
        <f t="shared" si="38"/>
        <v>0</v>
      </c>
      <c r="L314" s="7"/>
      <c r="M314" s="15">
        <f t="shared" si="39"/>
        <v>0</v>
      </c>
      <c r="N314" s="7">
        <f t="shared" si="40"/>
        <v>0</v>
      </c>
    </row>
    <row r="315" spans="1:14" x14ac:dyDescent="0.3">
      <c r="A315" s="5" t="s">
        <v>8</v>
      </c>
      <c r="B315" s="25">
        <v>25.13</v>
      </c>
      <c r="C315" s="25">
        <v>26.91</v>
      </c>
      <c r="D315" s="23"/>
      <c r="E315" s="23">
        <f t="shared" si="44"/>
        <v>1.7800000000000011</v>
      </c>
      <c r="F315" s="23"/>
      <c r="G315" s="23">
        <f t="shared" si="45"/>
        <v>1.7800000000000011</v>
      </c>
      <c r="H315" s="7">
        <f t="shared" si="46"/>
        <v>1</v>
      </c>
      <c r="J315" s="15">
        <f t="shared" si="37"/>
        <v>0.18000000000000105</v>
      </c>
      <c r="K315" s="7">
        <f t="shared" si="38"/>
        <v>1</v>
      </c>
      <c r="L315" s="7"/>
      <c r="M315" s="15">
        <f t="shared" si="39"/>
        <v>0</v>
      </c>
      <c r="N315" s="7">
        <f t="shared" si="40"/>
        <v>0</v>
      </c>
    </row>
    <row r="316" spans="1:14" x14ac:dyDescent="0.3">
      <c r="A316" s="5" t="s">
        <v>9</v>
      </c>
      <c r="B316" s="23">
        <v>23.62</v>
      </c>
      <c r="C316" s="25">
        <v>26.51</v>
      </c>
      <c r="D316" s="23"/>
      <c r="E316" s="23">
        <f t="shared" si="44"/>
        <v>2.8900000000000006</v>
      </c>
      <c r="F316" s="23"/>
      <c r="G316" s="23">
        <f t="shared" si="45"/>
        <v>2.8900000000000006</v>
      </c>
      <c r="H316" s="7">
        <f t="shared" si="46"/>
        <v>1</v>
      </c>
      <c r="J316" s="15">
        <f t="shared" si="37"/>
        <v>1.2900000000000005</v>
      </c>
      <c r="K316" s="7">
        <f t="shared" si="38"/>
        <v>1</v>
      </c>
      <c r="L316" s="7"/>
      <c r="M316" s="15">
        <f t="shared" si="39"/>
        <v>0.69000000000000039</v>
      </c>
      <c r="N316" s="7">
        <f t="shared" si="40"/>
        <v>1</v>
      </c>
    </row>
    <row r="317" spans="1:14" x14ac:dyDescent="0.3">
      <c r="A317" s="5" t="s">
        <v>10</v>
      </c>
      <c r="B317" s="25">
        <v>22.71</v>
      </c>
      <c r="C317" s="25">
        <v>25.73</v>
      </c>
      <c r="D317" s="23"/>
      <c r="E317" s="23">
        <f t="shared" si="44"/>
        <v>3.0199999999999996</v>
      </c>
      <c r="F317" s="23"/>
      <c r="G317" s="23">
        <f t="shared" si="45"/>
        <v>3.0199999999999996</v>
      </c>
      <c r="H317" s="7">
        <f t="shared" si="46"/>
        <v>1</v>
      </c>
      <c r="J317" s="15">
        <f t="shared" si="37"/>
        <v>1.4199999999999995</v>
      </c>
      <c r="K317" s="7">
        <f t="shared" si="38"/>
        <v>1</v>
      </c>
      <c r="L317" s="7"/>
      <c r="M317" s="15">
        <f t="shared" si="39"/>
        <v>0.8199999999999994</v>
      </c>
      <c r="N317" s="7">
        <f t="shared" si="40"/>
        <v>1</v>
      </c>
    </row>
    <row r="318" spans="1:14" x14ac:dyDescent="0.3">
      <c r="A318" s="5" t="s">
        <v>11</v>
      </c>
      <c r="B318" s="23">
        <v>24.09</v>
      </c>
      <c r="C318" s="25">
        <v>24.67</v>
      </c>
      <c r="D318" s="23"/>
      <c r="E318" s="23">
        <f t="shared" si="44"/>
        <v>0.58000000000000185</v>
      </c>
      <c r="F318" s="23"/>
      <c r="G318" s="23">
        <f t="shared" si="45"/>
        <v>0.58000000000000185</v>
      </c>
      <c r="H318" s="7">
        <f t="shared" si="46"/>
        <v>1</v>
      </c>
      <c r="J318" s="15">
        <f t="shared" si="37"/>
        <v>0</v>
      </c>
      <c r="K318" s="7">
        <f t="shared" si="38"/>
        <v>0</v>
      </c>
      <c r="L318" s="7"/>
      <c r="M318" s="15">
        <f t="shared" si="39"/>
        <v>0</v>
      </c>
      <c r="N318" s="7">
        <f t="shared" si="40"/>
        <v>0</v>
      </c>
    </row>
    <row r="319" spans="1:14" x14ac:dyDescent="0.3">
      <c r="A319" s="5" t="s">
        <v>12</v>
      </c>
      <c r="B319" s="23">
        <v>22.58</v>
      </c>
      <c r="C319" s="23">
        <v>23.11</v>
      </c>
      <c r="D319" s="23"/>
      <c r="E319" s="23">
        <f t="shared" si="44"/>
        <v>0.53000000000000114</v>
      </c>
      <c r="F319" s="23"/>
      <c r="G319" s="23">
        <f t="shared" si="45"/>
        <v>0.53000000000000114</v>
      </c>
      <c r="H319" s="7">
        <f t="shared" si="46"/>
        <v>1</v>
      </c>
      <c r="J319" s="15">
        <f t="shared" si="37"/>
        <v>0</v>
      </c>
      <c r="K319" s="7">
        <f t="shared" si="38"/>
        <v>0</v>
      </c>
      <c r="L319" s="7"/>
      <c r="M319" s="15">
        <f t="shared" si="39"/>
        <v>0</v>
      </c>
      <c r="N319" s="7">
        <f t="shared" si="40"/>
        <v>0</v>
      </c>
    </row>
    <row r="320" spans="1:14" x14ac:dyDescent="0.3">
      <c r="A320" s="5" t="s">
        <v>35</v>
      </c>
      <c r="B320" s="25">
        <v>22.41</v>
      </c>
      <c r="C320" s="25">
        <v>21.61</v>
      </c>
      <c r="D320" s="23"/>
      <c r="E320" s="23">
        <f t="shared" ref="E320:E325" si="47">+C320-B320</f>
        <v>-0.80000000000000071</v>
      </c>
      <c r="F320" s="23"/>
      <c r="G320" s="23">
        <f t="shared" ref="G320:G325" si="48">IF(E320&gt;0,E320,0)</f>
        <v>0</v>
      </c>
      <c r="H320" s="7">
        <f t="shared" ref="H320:H325" si="49">IF(G320&gt;0,1,0)</f>
        <v>0</v>
      </c>
      <c r="J320" s="15">
        <f t="shared" si="37"/>
        <v>0</v>
      </c>
      <c r="K320" s="7">
        <f t="shared" si="38"/>
        <v>0</v>
      </c>
      <c r="L320" s="7"/>
      <c r="M320" s="15">
        <f t="shared" si="39"/>
        <v>0</v>
      </c>
      <c r="N320" s="7">
        <f t="shared" si="40"/>
        <v>0</v>
      </c>
    </row>
    <row r="321" spans="1:15" x14ac:dyDescent="0.3">
      <c r="A321" s="5" t="s">
        <v>2</v>
      </c>
      <c r="B321" s="23">
        <v>20.78</v>
      </c>
      <c r="C321" s="25">
        <v>20.83</v>
      </c>
      <c r="D321" s="23"/>
      <c r="E321" s="23">
        <f t="shared" si="47"/>
        <v>4.9999999999997158E-2</v>
      </c>
      <c r="F321" s="23"/>
      <c r="G321" s="23">
        <f t="shared" si="48"/>
        <v>4.9999999999997158E-2</v>
      </c>
      <c r="H321" s="7">
        <f t="shared" si="49"/>
        <v>1</v>
      </c>
      <c r="J321" s="15">
        <f t="shared" si="37"/>
        <v>0</v>
      </c>
      <c r="K321" s="7">
        <f t="shared" si="38"/>
        <v>0</v>
      </c>
      <c r="L321" s="7"/>
      <c r="M321" s="15">
        <f t="shared" si="39"/>
        <v>0</v>
      </c>
      <c r="N321" s="7">
        <f t="shared" si="40"/>
        <v>0</v>
      </c>
    </row>
    <row r="322" spans="1:15" x14ac:dyDescent="0.3">
      <c r="A322" s="5" t="s">
        <v>3</v>
      </c>
      <c r="B322" s="25">
        <v>18.989999999999998</v>
      </c>
      <c r="C322" s="25">
        <v>19.52</v>
      </c>
      <c r="D322" s="23"/>
      <c r="E322" s="23">
        <f t="shared" si="47"/>
        <v>0.53000000000000114</v>
      </c>
      <c r="F322" s="23"/>
      <c r="G322" s="23">
        <f t="shared" si="48"/>
        <v>0.53000000000000114</v>
      </c>
      <c r="H322" s="7">
        <f t="shared" si="49"/>
        <v>1</v>
      </c>
      <c r="J322" s="15">
        <f t="shared" si="37"/>
        <v>0</v>
      </c>
      <c r="K322" s="7">
        <f t="shared" si="38"/>
        <v>0</v>
      </c>
      <c r="L322" s="7"/>
      <c r="M322" s="15">
        <f t="shared" si="39"/>
        <v>0</v>
      </c>
      <c r="N322" s="7">
        <f t="shared" si="40"/>
        <v>0</v>
      </c>
    </row>
    <row r="323" spans="1:15" x14ac:dyDescent="0.3">
      <c r="A323" s="5" t="s">
        <v>4</v>
      </c>
      <c r="B323" s="23">
        <v>18.850000000000001</v>
      </c>
      <c r="C323" s="25">
        <v>19.2</v>
      </c>
      <c r="D323" s="23"/>
      <c r="E323" s="23">
        <f t="shared" si="47"/>
        <v>0.34999999999999787</v>
      </c>
      <c r="F323" s="23"/>
      <c r="G323" s="23">
        <f t="shared" si="48"/>
        <v>0.34999999999999787</v>
      </c>
      <c r="H323" s="7">
        <f t="shared" si="49"/>
        <v>1</v>
      </c>
      <c r="J323" s="15">
        <f t="shared" si="37"/>
        <v>0</v>
      </c>
      <c r="K323" s="7">
        <f t="shared" si="38"/>
        <v>0</v>
      </c>
      <c r="L323" s="7"/>
      <c r="M323" s="15">
        <f t="shared" si="39"/>
        <v>0</v>
      </c>
      <c r="N323" s="7">
        <f t="shared" si="40"/>
        <v>0</v>
      </c>
    </row>
    <row r="324" spans="1:15" x14ac:dyDescent="0.3">
      <c r="A324" s="5" t="s">
        <v>5</v>
      </c>
      <c r="B324" s="23">
        <v>19.57</v>
      </c>
      <c r="C324" s="25">
        <v>19.11</v>
      </c>
      <c r="D324" s="23"/>
      <c r="E324" s="23">
        <f t="shared" si="47"/>
        <v>-0.46000000000000085</v>
      </c>
      <c r="F324" s="23"/>
      <c r="G324" s="23">
        <f t="shared" si="48"/>
        <v>0</v>
      </c>
      <c r="H324" s="7">
        <f t="shared" si="49"/>
        <v>0</v>
      </c>
      <c r="J324" s="15">
        <f t="shared" si="37"/>
        <v>0</v>
      </c>
      <c r="K324" s="7">
        <f t="shared" si="38"/>
        <v>0</v>
      </c>
      <c r="L324" s="7"/>
      <c r="M324" s="15">
        <f t="shared" si="39"/>
        <v>0</v>
      </c>
      <c r="N324" s="7">
        <f t="shared" si="40"/>
        <v>0</v>
      </c>
    </row>
    <row r="325" spans="1:15" x14ac:dyDescent="0.3">
      <c r="A325" s="5" t="s">
        <v>6</v>
      </c>
      <c r="B325" s="26">
        <v>18.010000000000002</v>
      </c>
      <c r="C325" s="27">
        <v>18.829999999999998</v>
      </c>
      <c r="D325" s="26"/>
      <c r="E325" s="26">
        <f t="shared" si="47"/>
        <v>0.81999999999999673</v>
      </c>
      <c r="F325" s="26"/>
      <c r="G325" s="26">
        <f t="shared" si="48"/>
        <v>0.81999999999999673</v>
      </c>
      <c r="H325" s="7">
        <f t="shared" si="49"/>
        <v>1</v>
      </c>
      <c r="J325" s="15">
        <f t="shared" si="37"/>
        <v>0</v>
      </c>
      <c r="K325" s="7">
        <f t="shared" si="38"/>
        <v>0</v>
      </c>
      <c r="L325" s="7"/>
      <c r="M325" s="15">
        <f t="shared" si="39"/>
        <v>0</v>
      </c>
      <c r="N325" s="7">
        <f t="shared" si="40"/>
        <v>0</v>
      </c>
    </row>
    <row r="326" spans="1:15" x14ac:dyDescent="0.3">
      <c r="A326" s="5"/>
      <c r="B326" s="23"/>
      <c r="C326" s="23"/>
      <c r="D326" s="23"/>
      <c r="E326" s="23"/>
      <c r="F326" s="23"/>
      <c r="G326" s="23"/>
      <c r="J326" s="15"/>
      <c r="K326" s="7"/>
      <c r="L326" s="7"/>
      <c r="M326" s="15"/>
      <c r="N326" s="7"/>
    </row>
    <row r="327" spans="1:15" x14ac:dyDescent="0.3">
      <c r="A327" s="5"/>
      <c r="B327" s="23"/>
      <c r="C327" s="23"/>
      <c r="D327" s="23"/>
      <c r="E327" s="23"/>
      <c r="F327" s="23"/>
      <c r="G327" s="23"/>
      <c r="J327" s="15"/>
      <c r="K327" s="7"/>
      <c r="L327" s="7"/>
      <c r="M327" s="15"/>
      <c r="N327" s="7"/>
    </row>
    <row r="328" spans="1:15" x14ac:dyDescent="0.3">
      <c r="A328" s="5"/>
      <c r="B328" s="23"/>
      <c r="C328" s="23"/>
      <c r="D328" s="23"/>
      <c r="E328" s="23"/>
      <c r="F328" s="23"/>
      <c r="G328" s="23"/>
      <c r="J328" s="15"/>
      <c r="K328" s="7"/>
      <c r="L328" s="7"/>
      <c r="M328" s="15"/>
      <c r="N328" s="7"/>
      <c r="O328" s="29" t="s">
        <v>69</v>
      </c>
    </row>
    <row r="329" spans="1:15" x14ac:dyDescent="0.3">
      <c r="A329" s="5"/>
      <c r="B329" s="23"/>
      <c r="C329" s="23"/>
      <c r="D329" s="23"/>
      <c r="E329" s="23"/>
      <c r="F329" s="23"/>
      <c r="G329" s="23"/>
      <c r="J329" s="15"/>
      <c r="K329" s="7"/>
      <c r="L329" s="7"/>
      <c r="M329" s="15"/>
      <c r="N329" s="7"/>
    </row>
    <row r="330" spans="1:15" x14ac:dyDescent="0.3">
      <c r="A330" s="5"/>
      <c r="B330" s="23"/>
      <c r="C330" s="23"/>
      <c r="D330" s="23"/>
      <c r="E330" s="23"/>
      <c r="F330" s="23"/>
      <c r="G330" s="23"/>
      <c r="J330" s="15"/>
      <c r="K330" s="7"/>
      <c r="L330" s="7"/>
      <c r="N330" s="7"/>
    </row>
    <row r="331" spans="1:15" x14ac:dyDescent="0.3">
      <c r="A331" s="5"/>
      <c r="B331" s="23"/>
      <c r="C331" s="23"/>
      <c r="D331" s="23"/>
      <c r="E331" s="23"/>
      <c r="F331" s="23"/>
      <c r="G331" s="23"/>
      <c r="J331" s="15"/>
      <c r="K331" s="7"/>
      <c r="L331" s="7"/>
      <c r="M331" s="15"/>
      <c r="N331" s="28" t="str">
        <f>+N1</f>
        <v>Exhibit NMPF - 37A</v>
      </c>
    </row>
    <row r="332" spans="1:15" x14ac:dyDescent="0.3">
      <c r="A332" s="5"/>
      <c r="B332" s="23"/>
      <c r="C332" s="23"/>
      <c r="D332" s="23"/>
      <c r="E332" s="23"/>
      <c r="F332" s="23"/>
      <c r="G332" s="23"/>
      <c r="J332" s="15"/>
      <c r="K332" s="7"/>
      <c r="L332" s="7"/>
      <c r="M332" s="15"/>
      <c r="N332" s="7"/>
    </row>
    <row r="333" spans="1:15" x14ac:dyDescent="0.3">
      <c r="A333" s="21" t="s">
        <v>50</v>
      </c>
    </row>
    <row r="334" spans="1:15" ht="126" customHeight="1" x14ac:dyDescent="0.3">
      <c r="A334" s="1"/>
      <c r="B334" s="2" t="s">
        <v>0</v>
      </c>
      <c r="C334" s="2" t="s">
        <v>36</v>
      </c>
      <c r="E334" s="2" t="s">
        <v>39</v>
      </c>
      <c r="F334" s="2"/>
      <c r="G334" s="2" t="s">
        <v>108</v>
      </c>
      <c r="H334" s="2" t="s">
        <v>92</v>
      </c>
      <c r="J334" s="2" t="s">
        <v>109</v>
      </c>
      <c r="K334" s="2" t="s">
        <v>93</v>
      </c>
      <c r="L334" s="2"/>
      <c r="M334" s="2" t="s">
        <v>116</v>
      </c>
      <c r="N334" s="2" t="s">
        <v>94</v>
      </c>
    </row>
    <row r="336" spans="1:15" x14ac:dyDescent="0.3">
      <c r="A336" s="5"/>
      <c r="B336" s="4"/>
      <c r="C336" s="4"/>
    </row>
    <row r="337" spans="1:14" x14ac:dyDescent="0.3">
      <c r="A337" s="5"/>
      <c r="B337" s="4"/>
      <c r="C337" s="4"/>
    </row>
    <row r="338" spans="1:14" x14ac:dyDescent="0.3">
      <c r="A338" s="31" t="s">
        <v>49</v>
      </c>
      <c r="B338" s="15"/>
      <c r="C338" s="15"/>
      <c r="D338" s="15"/>
      <c r="E338" s="15">
        <f>AVERAGE(E5:E334)</f>
        <v>-0.21652482269503548</v>
      </c>
      <c r="G338" s="15">
        <f>SUM(G5:G325)/H340</f>
        <v>0.82506578947368414</v>
      </c>
      <c r="J338" s="15">
        <f>AVERAGE(J5:J334)</f>
        <v>3.262411347517731E-2</v>
      </c>
      <c r="M338" s="15">
        <f>AVERAGE(M5:M334)</f>
        <v>1.1914893617021265E-2</v>
      </c>
      <c r="N338" s="4"/>
    </row>
    <row r="339" spans="1:14" x14ac:dyDescent="0.3">
      <c r="A339" s="5"/>
      <c r="B339" s="4"/>
      <c r="C339" s="4"/>
    </row>
    <row r="340" spans="1:14" x14ac:dyDescent="0.3">
      <c r="A340" s="18" t="s">
        <v>47</v>
      </c>
      <c r="B340" s="10"/>
      <c r="C340" s="4"/>
      <c r="E340" s="7">
        <f>COUNT(B5:B334)</f>
        <v>282</v>
      </c>
      <c r="H340" s="19">
        <f>SUM(H5:H334)</f>
        <v>152</v>
      </c>
      <c r="J340" s="4"/>
      <c r="K340" s="19">
        <f>SUM(K5:K334)</f>
        <v>15</v>
      </c>
      <c r="M340" s="4"/>
      <c r="N340" s="19">
        <f>SUM(N5:N334)</f>
        <v>5</v>
      </c>
    </row>
    <row r="341" spans="1:14" x14ac:dyDescent="0.3">
      <c r="E341" s="4"/>
      <c r="H341" s="8">
        <f>+H340/+E340</f>
        <v>0.53900709219858156</v>
      </c>
      <c r="J341" s="4"/>
      <c r="K341" s="8">
        <f>+K340/E340</f>
        <v>5.3191489361702128E-2</v>
      </c>
      <c r="M341" s="4"/>
      <c r="N341" s="8">
        <f>+N340/E340</f>
        <v>1.7730496453900711E-2</v>
      </c>
    </row>
    <row r="343" spans="1:14" x14ac:dyDescent="0.3">
      <c r="E343" s="6"/>
      <c r="F343" s="6"/>
      <c r="G343" s="20"/>
    </row>
    <row r="344" spans="1:14" x14ac:dyDescent="0.3">
      <c r="G344" s="20"/>
    </row>
    <row r="345" spans="1:14" x14ac:dyDescent="0.3">
      <c r="E345" s="6"/>
      <c r="F345" s="6"/>
      <c r="G345" s="20"/>
    </row>
    <row r="346" spans="1:14" x14ac:dyDescent="0.3">
      <c r="E346" s="13" t="s">
        <v>101</v>
      </c>
      <c r="F346" s="6"/>
      <c r="G346" s="12">
        <f>MAX(G5:G325)</f>
        <v>3.1199999999999974</v>
      </c>
    </row>
    <row r="347" spans="1:14" x14ac:dyDescent="0.3">
      <c r="E347" s="9"/>
      <c r="G347" s="12"/>
    </row>
    <row r="348" spans="1:14" x14ac:dyDescent="0.3">
      <c r="E348" s="13" t="s">
        <v>102</v>
      </c>
      <c r="F348" s="6"/>
      <c r="G348" s="12">
        <f>SUM(G5:G325)/H340</f>
        <v>0.82506578947368414</v>
      </c>
    </row>
    <row r="349" spans="1:14" x14ac:dyDescent="0.3">
      <c r="G349" s="12"/>
    </row>
    <row r="350" spans="1:14" x14ac:dyDescent="0.3">
      <c r="E350" s="13" t="s">
        <v>103</v>
      </c>
      <c r="F350" s="6"/>
      <c r="G350" s="12">
        <f>_xlfn.STDEV.P(G5:G325)</f>
        <v>0.61095909749502131</v>
      </c>
    </row>
    <row r="351" spans="1:14" x14ac:dyDescent="0.3">
      <c r="G351" s="12"/>
    </row>
    <row r="352" spans="1:14" x14ac:dyDescent="0.3">
      <c r="E352" s="9" t="s">
        <v>48</v>
      </c>
      <c r="F352" s="9"/>
      <c r="G352" s="12">
        <f>SUM(G348:G350)</f>
        <v>1.4360248869687053</v>
      </c>
    </row>
    <row r="383" spans="14:15" x14ac:dyDescent="0.3">
      <c r="N383" s="33"/>
      <c r="O383" s="29" t="s">
        <v>70</v>
      </c>
    </row>
    <row r="388" spans="13:13" x14ac:dyDescent="0.3">
      <c r="M388" s="29"/>
    </row>
  </sheetData>
  <sheetProtection algorithmName="SHA-512" hashValue="GJ0BtmjnF7Hj8W9g60aJafU1V19YWSl33KGEDKOf6CdtxBU+Q/GTEgGYDQI68LoQ/M20RfIJleXxme7WvhsOaQ==" saltValue="tM1ph6kBXB8u+FbE9jk0+A==" spinCount="100000" sheet="1" objects="1" scenarios="1"/>
  <pageMargins left="0.25" right="0.25" top="0.75" bottom="0.75" header="0.3" footer="0.3"/>
  <pageSetup scale="75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1598-34A3-4F30-B96A-788A05310859}">
  <sheetPr>
    <pageSetUpPr fitToPage="1"/>
  </sheetPr>
  <dimension ref="A1:O405"/>
  <sheetViews>
    <sheetView topLeftCell="A349" workbookViewId="0">
      <selection activeCell="G363" sqref="G363"/>
    </sheetView>
  </sheetViews>
  <sheetFormatPr defaultRowHeight="14.4" x14ac:dyDescent="0.3"/>
  <cols>
    <col min="1" max="1" width="8.33203125" style="3" customWidth="1"/>
    <col min="2" max="2" width="10" customWidth="1"/>
    <col min="3" max="3" width="7.21875" bestFit="1" customWidth="1"/>
    <col min="4" max="4" width="4.77734375" customWidth="1"/>
    <col min="5" max="5" width="10.77734375" style="4" customWidth="1"/>
    <col min="6" max="6" width="7.88671875" style="4" customWidth="1"/>
    <col min="7" max="7" width="10.77734375" style="4" customWidth="1"/>
    <col min="8" max="8" width="10.77734375" style="7" customWidth="1"/>
    <col min="9" max="9" width="7.109375" customWidth="1"/>
    <col min="10" max="10" width="10.44140625" style="4" customWidth="1"/>
    <col min="11" max="11" width="10.88671875" customWidth="1"/>
    <col min="12" max="12" width="6" customWidth="1"/>
    <col min="13" max="13" width="10.5546875" style="4" customWidth="1"/>
    <col min="14" max="14" width="10.77734375" customWidth="1"/>
    <col min="15" max="15" width="4.33203125" customWidth="1"/>
  </cols>
  <sheetData>
    <row r="1" spans="1:14" x14ac:dyDescent="0.3">
      <c r="N1" s="28" t="str">
        <f>+'Class II'!N1</f>
        <v>Exhibit NMPF - 37A</v>
      </c>
    </row>
    <row r="2" spans="1:14" x14ac:dyDescent="0.3">
      <c r="A2" s="21" t="s">
        <v>51</v>
      </c>
    </row>
    <row r="3" spans="1:14" ht="109.8" customHeight="1" x14ac:dyDescent="0.3">
      <c r="A3" s="1"/>
      <c r="B3" s="2" t="s">
        <v>0</v>
      </c>
      <c r="C3" s="2" t="s">
        <v>37</v>
      </c>
      <c r="E3" s="2" t="s">
        <v>40</v>
      </c>
      <c r="F3" s="2"/>
      <c r="G3" s="2" t="s">
        <v>110</v>
      </c>
      <c r="H3" s="2" t="s">
        <v>95</v>
      </c>
      <c r="J3" s="2" t="s">
        <v>111</v>
      </c>
      <c r="K3" s="2" t="s">
        <v>96</v>
      </c>
      <c r="L3" s="2"/>
      <c r="M3" s="2" t="s">
        <v>112</v>
      </c>
      <c r="N3" s="2" t="s">
        <v>97</v>
      </c>
    </row>
    <row r="4" spans="1:14" ht="17.399999999999999" customHeight="1" x14ac:dyDescent="0.3">
      <c r="A4" s="1"/>
      <c r="B4" s="2"/>
      <c r="C4" s="2"/>
      <c r="E4" s="11"/>
      <c r="F4" s="11"/>
      <c r="G4" s="11"/>
      <c r="H4" s="2"/>
      <c r="J4" s="11"/>
      <c r="K4" s="2"/>
      <c r="M4" s="11"/>
    </row>
    <row r="5" spans="1:14" x14ac:dyDescent="0.3">
      <c r="A5" s="3" t="s">
        <v>1</v>
      </c>
      <c r="B5" s="14">
        <v>10.9</v>
      </c>
      <c r="C5" s="14">
        <v>10.050000000000001</v>
      </c>
      <c r="D5" s="15"/>
      <c r="E5" s="15">
        <f t="shared" ref="E5:E77" si="0">+C5-B5</f>
        <v>-0.84999999999999964</v>
      </c>
      <c r="G5" s="15">
        <f t="shared" ref="G5:G77" si="1">IF(E5&gt;0,E5,0)</f>
        <v>0</v>
      </c>
      <c r="H5" s="7">
        <f t="shared" ref="H5:H77" si="2">IF(G5&gt;0,1,0)</f>
        <v>0</v>
      </c>
      <c r="J5" s="15">
        <f>IF(C5&gt;(B5+1.6),C5-B5-1.6,0)</f>
        <v>0</v>
      </c>
      <c r="K5" s="7">
        <f t="shared" ref="K5" si="3">IF(J5&gt;0,1,0)</f>
        <v>0</v>
      </c>
      <c r="L5" s="7"/>
      <c r="M5" s="15">
        <f>IF(C5&gt;(B5+2.2),C5-B5-2.2,0)</f>
        <v>0</v>
      </c>
      <c r="N5" s="7">
        <f t="shared" ref="N5" si="4">IF(M5&gt;0,1,0)</f>
        <v>0</v>
      </c>
    </row>
    <row r="6" spans="1:14" x14ac:dyDescent="0.3">
      <c r="A6" s="3" t="s">
        <v>2</v>
      </c>
      <c r="B6" s="14">
        <v>10.71</v>
      </c>
      <c r="C6" s="14">
        <v>9.5399999999999991</v>
      </c>
      <c r="D6" s="15"/>
      <c r="E6" s="15">
        <f t="shared" si="0"/>
        <v>-1.1700000000000017</v>
      </c>
      <c r="G6" s="15">
        <f t="shared" si="1"/>
        <v>0</v>
      </c>
      <c r="H6" s="7">
        <f t="shared" si="2"/>
        <v>0</v>
      </c>
      <c r="J6" s="15">
        <f t="shared" ref="J6:J53" si="5">IF(C6&gt;(B6+1.6),C6-B6-1.6,0)</f>
        <v>0</v>
      </c>
      <c r="K6" s="7">
        <f t="shared" ref="K6:K53" si="6">IF(J6&gt;0,1,0)</f>
        <v>0</v>
      </c>
      <c r="L6" s="7"/>
      <c r="M6" s="15">
        <f t="shared" ref="M6:M53" si="7">IF(C6&gt;(B6+2.2),C6-B6-2.2,0)</f>
        <v>0</v>
      </c>
      <c r="N6" s="7">
        <f t="shared" ref="N6:N53" si="8">IF(M6&gt;0,1,0)</f>
        <v>0</v>
      </c>
    </row>
    <row r="7" spans="1:14" x14ac:dyDescent="0.3">
      <c r="A7" s="3" t="s">
        <v>3</v>
      </c>
      <c r="B7" s="14">
        <v>10.84</v>
      </c>
      <c r="C7" s="14">
        <v>9.5399999999999991</v>
      </c>
      <c r="D7" s="15"/>
      <c r="E7" s="15">
        <f t="shared" si="0"/>
        <v>-1.3000000000000007</v>
      </c>
      <c r="G7" s="15">
        <f t="shared" si="1"/>
        <v>0</v>
      </c>
      <c r="H7" s="7">
        <f t="shared" si="2"/>
        <v>0</v>
      </c>
      <c r="J7" s="15">
        <f t="shared" si="5"/>
        <v>0</v>
      </c>
      <c r="K7" s="7">
        <f t="shared" si="6"/>
        <v>0</v>
      </c>
      <c r="L7" s="7"/>
      <c r="M7" s="15">
        <f t="shared" si="7"/>
        <v>0</v>
      </c>
      <c r="N7" s="7">
        <f t="shared" si="8"/>
        <v>0</v>
      </c>
    </row>
    <row r="8" spans="1:14" x14ac:dyDescent="0.3">
      <c r="A8" s="3" t="s">
        <v>4</v>
      </c>
      <c r="B8" s="14">
        <v>10.93</v>
      </c>
      <c r="C8" s="14">
        <v>9.41</v>
      </c>
      <c r="D8" s="15"/>
      <c r="E8" s="15">
        <f t="shared" si="0"/>
        <v>-1.5199999999999996</v>
      </c>
      <c r="G8" s="15">
        <f t="shared" si="1"/>
        <v>0</v>
      </c>
      <c r="H8" s="7">
        <f t="shared" si="2"/>
        <v>0</v>
      </c>
      <c r="J8" s="15">
        <f t="shared" si="5"/>
        <v>0</v>
      </c>
      <c r="K8" s="7">
        <f t="shared" si="6"/>
        <v>0</v>
      </c>
      <c r="L8" s="7"/>
      <c r="M8" s="15">
        <f t="shared" si="7"/>
        <v>0</v>
      </c>
      <c r="N8" s="7">
        <f t="shared" si="8"/>
        <v>0</v>
      </c>
    </row>
    <row r="9" spans="1:14" x14ac:dyDescent="0.3">
      <c r="A9" s="3" t="s">
        <v>5</v>
      </c>
      <c r="B9" s="14">
        <v>11.48</v>
      </c>
      <c r="C9" s="14">
        <v>9.3699999999999992</v>
      </c>
      <c r="D9" s="15"/>
      <c r="E9" s="15">
        <f t="shared" si="0"/>
        <v>-2.1100000000000012</v>
      </c>
      <c r="G9" s="15">
        <f t="shared" si="1"/>
        <v>0</v>
      </c>
      <c r="H9" s="7">
        <f t="shared" si="2"/>
        <v>0</v>
      </c>
      <c r="J9" s="15">
        <f t="shared" si="5"/>
        <v>0</v>
      </c>
      <c r="K9" s="7">
        <f t="shared" si="6"/>
        <v>0</v>
      </c>
      <c r="L9" s="7"/>
      <c r="M9" s="15">
        <f t="shared" si="7"/>
        <v>0</v>
      </c>
      <c r="N9" s="7">
        <f t="shared" si="8"/>
        <v>0</v>
      </c>
    </row>
    <row r="10" spans="1:14" x14ac:dyDescent="0.3">
      <c r="A10" s="3" t="s">
        <v>6</v>
      </c>
      <c r="B10" s="14">
        <v>11.7</v>
      </c>
      <c r="C10" s="14">
        <v>9.4600000000000009</v>
      </c>
      <c r="D10" s="15"/>
      <c r="E10" s="15">
        <f t="shared" si="0"/>
        <v>-2.2399999999999984</v>
      </c>
      <c r="G10" s="15">
        <f t="shared" si="1"/>
        <v>0</v>
      </c>
      <c r="H10" s="7">
        <f t="shared" si="2"/>
        <v>0</v>
      </c>
      <c r="J10" s="15">
        <f t="shared" si="5"/>
        <v>0</v>
      </c>
      <c r="K10" s="7">
        <f t="shared" si="6"/>
        <v>0</v>
      </c>
      <c r="L10" s="7"/>
      <c r="M10" s="15">
        <f t="shared" si="7"/>
        <v>0</v>
      </c>
      <c r="N10" s="7">
        <f t="shared" si="8"/>
        <v>0</v>
      </c>
    </row>
    <row r="11" spans="1:14" x14ac:dyDescent="0.3">
      <c r="A11" s="3" t="s">
        <v>7</v>
      </c>
      <c r="B11" s="14">
        <v>12.46</v>
      </c>
      <c r="C11" s="14">
        <v>10.66</v>
      </c>
      <c r="D11" s="15"/>
      <c r="E11" s="15">
        <f t="shared" si="0"/>
        <v>-1.8000000000000007</v>
      </c>
      <c r="G11" s="15">
        <f t="shared" si="1"/>
        <v>0</v>
      </c>
      <c r="H11" s="7">
        <f t="shared" si="2"/>
        <v>0</v>
      </c>
      <c r="J11" s="15">
        <f t="shared" si="5"/>
        <v>0</v>
      </c>
      <c r="K11" s="7">
        <f t="shared" si="6"/>
        <v>0</v>
      </c>
      <c r="L11" s="7"/>
      <c r="M11" s="15">
        <f t="shared" si="7"/>
        <v>0</v>
      </c>
      <c r="N11" s="7">
        <f t="shared" si="8"/>
        <v>0</v>
      </c>
    </row>
    <row r="12" spans="1:14" x14ac:dyDescent="0.3">
      <c r="A12" s="3" t="s">
        <v>8</v>
      </c>
      <c r="B12" s="14">
        <v>11.95</v>
      </c>
      <c r="C12" s="14">
        <v>10.130000000000001</v>
      </c>
      <c r="D12" s="15"/>
      <c r="E12" s="15">
        <f t="shared" si="0"/>
        <v>-1.8199999999999985</v>
      </c>
      <c r="G12" s="15">
        <f t="shared" si="1"/>
        <v>0</v>
      </c>
      <c r="H12" s="7">
        <f t="shared" si="2"/>
        <v>0</v>
      </c>
      <c r="J12" s="15">
        <f t="shared" si="5"/>
        <v>0</v>
      </c>
      <c r="K12" s="7">
        <f t="shared" si="6"/>
        <v>0</v>
      </c>
      <c r="L12" s="7"/>
      <c r="M12" s="15">
        <f t="shared" si="7"/>
        <v>0</v>
      </c>
      <c r="N12" s="7">
        <f t="shared" si="8"/>
        <v>0</v>
      </c>
    </row>
    <row r="13" spans="1:14" x14ac:dyDescent="0.3">
      <c r="A13" s="3" t="s">
        <v>9</v>
      </c>
      <c r="B13" s="14">
        <v>11.84</v>
      </c>
      <c r="C13" s="14">
        <v>10.76</v>
      </c>
      <c r="D13" s="15"/>
      <c r="E13" s="15">
        <f t="shared" si="0"/>
        <v>-1.08</v>
      </c>
      <c r="G13" s="15">
        <f t="shared" si="1"/>
        <v>0</v>
      </c>
      <c r="H13" s="7">
        <f t="shared" si="2"/>
        <v>0</v>
      </c>
      <c r="J13" s="15">
        <f t="shared" si="5"/>
        <v>0</v>
      </c>
      <c r="K13" s="7">
        <f t="shared" si="6"/>
        <v>0</v>
      </c>
      <c r="L13" s="7"/>
      <c r="M13" s="15">
        <f t="shared" si="7"/>
        <v>0</v>
      </c>
      <c r="N13" s="7">
        <f t="shared" si="8"/>
        <v>0</v>
      </c>
    </row>
    <row r="14" spans="1:14" x14ac:dyDescent="0.3">
      <c r="A14" s="3" t="s">
        <v>10</v>
      </c>
      <c r="B14" s="14">
        <v>11.89</v>
      </c>
      <c r="C14" s="14">
        <v>10.02</v>
      </c>
      <c r="D14" s="15"/>
      <c r="E14" s="15">
        <f t="shared" si="0"/>
        <v>-1.870000000000001</v>
      </c>
      <c r="G14" s="15">
        <f t="shared" si="1"/>
        <v>0</v>
      </c>
      <c r="H14" s="7">
        <f t="shared" si="2"/>
        <v>0</v>
      </c>
      <c r="J14" s="15">
        <f t="shared" si="5"/>
        <v>0</v>
      </c>
      <c r="K14" s="7">
        <f t="shared" si="6"/>
        <v>0</v>
      </c>
      <c r="L14" s="7"/>
      <c r="M14" s="15">
        <f t="shared" si="7"/>
        <v>0</v>
      </c>
      <c r="N14" s="7">
        <f t="shared" si="8"/>
        <v>0</v>
      </c>
    </row>
    <row r="15" spans="1:14" x14ac:dyDescent="0.3">
      <c r="A15" s="3" t="s">
        <v>11</v>
      </c>
      <c r="B15" s="14">
        <v>11.82</v>
      </c>
      <c r="C15" s="14">
        <v>8.57</v>
      </c>
      <c r="D15" s="15"/>
      <c r="E15" s="15">
        <f t="shared" si="0"/>
        <v>-3.25</v>
      </c>
      <c r="G15" s="15">
        <f t="shared" si="1"/>
        <v>0</v>
      </c>
      <c r="H15" s="7">
        <f t="shared" si="2"/>
        <v>0</v>
      </c>
      <c r="J15" s="15">
        <f t="shared" si="5"/>
        <v>0</v>
      </c>
      <c r="K15" s="7">
        <f t="shared" si="6"/>
        <v>0</v>
      </c>
      <c r="L15" s="7"/>
      <c r="M15" s="15">
        <f t="shared" si="7"/>
        <v>0</v>
      </c>
      <c r="N15" s="7">
        <f t="shared" si="8"/>
        <v>0</v>
      </c>
    </row>
    <row r="16" spans="1:14" x14ac:dyDescent="0.3">
      <c r="A16" s="3" t="s">
        <v>12</v>
      </c>
      <c r="B16" s="14">
        <v>12.13</v>
      </c>
      <c r="C16" s="14">
        <v>9.3699999999999992</v>
      </c>
      <c r="D16" s="15"/>
      <c r="E16" s="15">
        <f t="shared" si="0"/>
        <v>-2.7600000000000016</v>
      </c>
      <c r="G16" s="15">
        <f t="shared" si="1"/>
        <v>0</v>
      </c>
      <c r="H16" s="7">
        <f t="shared" si="2"/>
        <v>0</v>
      </c>
      <c r="J16" s="15">
        <f t="shared" si="5"/>
        <v>0</v>
      </c>
      <c r="K16" s="7">
        <f t="shared" si="6"/>
        <v>0</v>
      </c>
      <c r="L16" s="7"/>
      <c r="M16" s="15">
        <f t="shared" si="7"/>
        <v>0</v>
      </c>
      <c r="N16" s="7">
        <f t="shared" si="8"/>
        <v>0</v>
      </c>
    </row>
    <row r="17" spans="1:14" x14ac:dyDescent="0.3">
      <c r="A17" s="5" t="s">
        <v>13</v>
      </c>
      <c r="B17" s="16">
        <v>13.99</v>
      </c>
      <c r="C17" s="16">
        <v>9.99</v>
      </c>
      <c r="D17" s="15"/>
      <c r="E17" s="15">
        <f t="shared" si="0"/>
        <v>-4</v>
      </c>
      <c r="G17" s="15">
        <f t="shared" si="1"/>
        <v>0</v>
      </c>
      <c r="H17" s="7">
        <f t="shared" si="2"/>
        <v>0</v>
      </c>
      <c r="J17" s="15">
        <f t="shared" si="5"/>
        <v>0</v>
      </c>
      <c r="K17" s="7">
        <f t="shared" si="6"/>
        <v>0</v>
      </c>
      <c r="L17" s="7"/>
      <c r="M17" s="15">
        <f t="shared" si="7"/>
        <v>0</v>
      </c>
      <c r="N17" s="7">
        <f t="shared" si="8"/>
        <v>0</v>
      </c>
    </row>
    <row r="18" spans="1:14" x14ac:dyDescent="0.3">
      <c r="A18" s="5" t="s">
        <v>2</v>
      </c>
      <c r="B18" s="16">
        <v>11.94</v>
      </c>
      <c r="C18" s="16">
        <v>10.27</v>
      </c>
      <c r="D18" s="15"/>
      <c r="E18" s="15">
        <f t="shared" si="0"/>
        <v>-1.67</v>
      </c>
      <c r="G18" s="15">
        <f t="shared" si="1"/>
        <v>0</v>
      </c>
      <c r="H18" s="7">
        <f t="shared" si="2"/>
        <v>0</v>
      </c>
      <c r="J18" s="15">
        <f t="shared" si="5"/>
        <v>0</v>
      </c>
      <c r="K18" s="7">
        <f t="shared" si="6"/>
        <v>0</v>
      </c>
      <c r="L18" s="7"/>
      <c r="M18" s="15">
        <f t="shared" si="7"/>
        <v>0</v>
      </c>
      <c r="N18" s="7">
        <f t="shared" si="8"/>
        <v>0</v>
      </c>
    </row>
    <row r="19" spans="1:14" x14ac:dyDescent="0.3">
      <c r="A19" s="5" t="s">
        <v>3</v>
      </c>
      <c r="B19" s="16">
        <v>12.65</v>
      </c>
      <c r="C19" s="16">
        <v>11.42</v>
      </c>
      <c r="D19" s="15"/>
      <c r="E19" s="15">
        <f t="shared" si="0"/>
        <v>-1.2300000000000004</v>
      </c>
      <c r="G19" s="15">
        <f t="shared" si="1"/>
        <v>0</v>
      </c>
      <c r="H19" s="7">
        <f t="shared" si="2"/>
        <v>0</v>
      </c>
      <c r="J19" s="15">
        <f t="shared" si="5"/>
        <v>0</v>
      </c>
      <c r="K19" s="7">
        <f t="shared" si="6"/>
        <v>0</v>
      </c>
      <c r="L19" s="7"/>
      <c r="M19" s="15">
        <f t="shared" si="7"/>
        <v>0</v>
      </c>
      <c r="N19" s="7">
        <f t="shared" si="8"/>
        <v>0</v>
      </c>
    </row>
    <row r="20" spans="1:14" x14ac:dyDescent="0.3">
      <c r="A20" s="5" t="s">
        <v>4</v>
      </c>
      <c r="B20" s="16">
        <v>13.44</v>
      </c>
      <c r="C20" s="16">
        <v>12.06</v>
      </c>
      <c r="D20" s="15"/>
      <c r="E20" s="15">
        <f t="shared" si="0"/>
        <v>-1.379999999999999</v>
      </c>
      <c r="G20" s="15">
        <f t="shared" si="1"/>
        <v>0</v>
      </c>
      <c r="H20" s="7">
        <f t="shared" si="2"/>
        <v>0</v>
      </c>
      <c r="J20" s="15">
        <f t="shared" si="5"/>
        <v>0</v>
      </c>
      <c r="K20" s="7">
        <f t="shared" si="6"/>
        <v>0</v>
      </c>
      <c r="L20" s="7"/>
      <c r="M20" s="15">
        <f t="shared" si="7"/>
        <v>0</v>
      </c>
      <c r="N20" s="7">
        <f t="shared" si="8"/>
        <v>0</v>
      </c>
    </row>
    <row r="21" spans="1:14" x14ac:dyDescent="0.3">
      <c r="A21" s="5" t="s">
        <v>5</v>
      </c>
      <c r="B21" s="16">
        <v>14.21</v>
      </c>
      <c r="C21" s="16">
        <v>13.83</v>
      </c>
      <c r="D21" s="15"/>
      <c r="E21" s="15">
        <f t="shared" si="0"/>
        <v>-0.38000000000000078</v>
      </c>
      <c r="G21" s="15">
        <f t="shared" si="1"/>
        <v>0</v>
      </c>
      <c r="H21" s="7">
        <f t="shared" si="2"/>
        <v>0</v>
      </c>
      <c r="J21" s="15">
        <f t="shared" si="5"/>
        <v>0</v>
      </c>
      <c r="K21" s="7">
        <f t="shared" si="6"/>
        <v>0</v>
      </c>
      <c r="L21" s="7"/>
      <c r="M21" s="15">
        <f t="shared" si="7"/>
        <v>0</v>
      </c>
      <c r="N21" s="7">
        <f t="shared" si="8"/>
        <v>0</v>
      </c>
    </row>
    <row r="22" spans="1:14" x14ac:dyDescent="0.3">
      <c r="A22" s="5" t="s">
        <v>6</v>
      </c>
      <c r="B22" s="16">
        <v>14.99</v>
      </c>
      <c r="C22" s="16">
        <v>15.02</v>
      </c>
      <c r="D22" s="15"/>
      <c r="E22" s="15">
        <f t="shared" si="0"/>
        <v>2.9999999999999361E-2</v>
      </c>
      <c r="G22" s="15">
        <f t="shared" si="1"/>
        <v>2.9999999999999361E-2</v>
      </c>
      <c r="H22" s="7">
        <f t="shared" si="2"/>
        <v>1</v>
      </c>
      <c r="J22" s="15">
        <f t="shared" si="5"/>
        <v>0</v>
      </c>
      <c r="K22" s="7">
        <f t="shared" si="6"/>
        <v>0</v>
      </c>
      <c r="L22" s="7"/>
      <c r="M22" s="15">
        <f t="shared" si="7"/>
        <v>0</v>
      </c>
      <c r="N22" s="7">
        <f t="shared" si="8"/>
        <v>0</v>
      </c>
    </row>
    <row r="23" spans="1:14" x14ac:dyDescent="0.3">
      <c r="A23" s="5" t="s">
        <v>7</v>
      </c>
      <c r="B23" s="16">
        <v>15.34</v>
      </c>
      <c r="C23" s="16">
        <v>15.46</v>
      </c>
      <c r="D23" s="15"/>
      <c r="E23" s="15">
        <f t="shared" si="0"/>
        <v>0.12000000000000099</v>
      </c>
      <c r="G23" s="15">
        <f t="shared" si="1"/>
        <v>0.12000000000000099</v>
      </c>
      <c r="H23" s="7">
        <f t="shared" si="2"/>
        <v>1</v>
      </c>
      <c r="J23" s="15">
        <f t="shared" si="5"/>
        <v>0</v>
      </c>
      <c r="K23" s="7">
        <f t="shared" si="6"/>
        <v>0</v>
      </c>
      <c r="L23" s="7"/>
      <c r="M23" s="15">
        <f t="shared" si="7"/>
        <v>0</v>
      </c>
      <c r="N23" s="7">
        <f t="shared" si="8"/>
        <v>0</v>
      </c>
    </row>
    <row r="24" spans="1:14" x14ac:dyDescent="0.3">
      <c r="A24" s="5" t="s">
        <v>8</v>
      </c>
      <c r="B24" s="16">
        <v>15.4</v>
      </c>
      <c r="C24" s="16">
        <v>15.55</v>
      </c>
      <c r="D24" s="15"/>
      <c r="E24" s="15">
        <f t="shared" si="0"/>
        <v>0.15000000000000036</v>
      </c>
      <c r="G24" s="15">
        <f t="shared" si="1"/>
        <v>0.15000000000000036</v>
      </c>
      <c r="H24" s="7">
        <f t="shared" si="2"/>
        <v>1</v>
      </c>
      <c r="J24" s="15">
        <f t="shared" si="5"/>
        <v>0</v>
      </c>
      <c r="K24" s="7">
        <f t="shared" si="6"/>
        <v>0</v>
      </c>
      <c r="L24" s="7"/>
      <c r="M24" s="15">
        <f t="shared" si="7"/>
        <v>0</v>
      </c>
      <c r="N24" s="7">
        <f t="shared" si="8"/>
        <v>0</v>
      </c>
    </row>
    <row r="25" spans="1:14" x14ac:dyDescent="0.3">
      <c r="A25" s="5" t="s">
        <v>9</v>
      </c>
      <c r="B25" s="16">
        <v>15.56</v>
      </c>
      <c r="C25" s="16">
        <v>15.9</v>
      </c>
      <c r="D25" s="15"/>
      <c r="E25" s="15">
        <f t="shared" si="0"/>
        <v>0.33999999999999986</v>
      </c>
      <c r="G25" s="15">
        <f t="shared" si="1"/>
        <v>0.33999999999999986</v>
      </c>
      <c r="H25" s="7">
        <f t="shared" si="2"/>
        <v>1</v>
      </c>
      <c r="J25" s="15">
        <f t="shared" si="5"/>
        <v>0</v>
      </c>
      <c r="K25" s="7">
        <f t="shared" si="6"/>
        <v>0</v>
      </c>
      <c r="L25" s="7"/>
      <c r="M25" s="15">
        <f t="shared" si="7"/>
        <v>0</v>
      </c>
      <c r="N25" s="7">
        <f t="shared" si="8"/>
        <v>0</v>
      </c>
    </row>
    <row r="26" spans="1:14" x14ac:dyDescent="0.3">
      <c r="A26" s="5" t="s">
        <v>10</v>
      </c>
      <c r="B26" s="16">
        <v>15.93</v>
      </c>
      <c r="C26" s="16">
        <v>14.6</v>
      </c>
      <c r="D26" s="15"/>
      <c r="E26" s="15">
        <f t="shared" si="0"/>
        <v>-1.33</v>
      </c>
      <c r="G26" s="15">
        <f t="shared" si="1"/>
        <v>0</v>
      </c>
      <c r="H26" s="7">
        <f t="shared" si="2"/>
        <v>0</v>
      </c>
      <c r="J26" s="15">
        <f t="shared" si="5"/>
        <v>0</v>
      </c>
      <c r="K26" s="7">
        <f t="shared" si="6"/>
        <v>0</v>
      </c>
      <c r="L26" s="7"/>
      <c r="M26" s="15">
        <f t="shared" si="7"/>
        <v>0</v>
      </c>
      <c r="N26" s="7">
        <f t="shared" si="8"/>
        <v>0</v>
      </c>
    </row>
    <row r="27" spans="1:14" x14ac:dyDescent="0.3">
      <c r="A27" s="5" t="s">
        <v>11</v>
      </c>
      <c r="B27" s="16">
        <v>15.76</v>
      </c>
      <c r="C27" s="16">
        <v>11.31</v>
      </c>
      <c r="D27" s="15"/>
      <c r="E27" s="15">
        <f t="shared" si="0"/>
        <v>-4.4499999999999993</v>
      </c>
      <c r="G27" s="15">
        <f t="shared" si="1"/>
        <v>0</v>
      </c>
      <c r="H27" s="7">
        <f t="shared" si="2"/>
        <v>0</v>
      </c>
      <c r="J27" s="15">
        <f t="shared" si="5"/>
        <v>0</v>
      </c>
      <c r="K27" s="7">
        <f t="shared" si="6"/>
        <v>0</v>
      </c>
      <c r="L27" s="7"/>
      <c r="M27" s="15">
        <f t="shared" si="7"/>
        <v>0</v>
      </c>
      <c r="N27" s="7">
        <f t="shared" si="8"/>
        <v>0</v>
      </c>
    </row>
    <row r="28" spans="1:14" x14ac:dyDescent="0.3">
      <c r="A28" s="5" t="s">
        <v>12</v>
      </c>
      <c r="B28" s="16">
        <v>11.98</v>
      </c>
      <c r="C28" s="16">
        <v>11.8</v>
      </c>
      <c r="D28" s="15"/>
      <c r="E28" s="15">
        <f t="shared" si="0"/>
        <v>-0.17999999999999972</v>
      </c>
      <c r="G28" s="15">
        <f t="shared" si="1"/>
        <v>0</v>
      </c>
      <c r="H28" s="7">
        <f t="shared" si="2"/>
        <v>0</v>
      </c>
      <c r="J28" s="15">
        <f t="shared" si="5"/>
        <v>0</v>
      </c>
      <c r="K28" s="7">
        <f t="shared" si="6"/>
        <v>0</v>
      </c>
      <c r="L28" s="7"/>
      <c r="M28" s="15">
        <f t="shared" si="7"/>
        <v>0</v>
      </c>
      <c r="N28" s="7">
        <f t="shared" si="8"/>
        <v>0</v>
      </c>
    </row>
    <row r="29" spans="1:14" x14ac:dyDescent="0.3">
      <c r="A29" s="5" t="s">
        <v>14</v>
      </c>
      <c r="B29" s="16">
        <v>11.96</v>
      </c>
      <c r="C29" s="16">
        <v>11.87</v>
      </c>
      <c r="D29" s="15"/>
      <c r="E29" s="15">
        <f t="shared" si="0"/>
        <v>-9.0000000000001634E-2</v>
      </c>
      <c r="G29" s="15">
        <f t="shared" si="1"/>
        <v>0</v>
      </c>
      <c r="H29" s="7">
        <f t="shared" si="2"/>
        <v>0</v>
      </c>
      <c r="J29" s="15">
        <f t="shared" si="5"/>
        <v>0</v>
      </c>
      <c r="K29" s="7">
        <f t="shared" si="6"/>
        <v>0</v>
      </c>
      <c r="L29" s="7"/>
      <c r="M29" s="15">
        <f t="shared" si="7"/>
        <v>0</v>
      </c>
      <c r="N29" s="7">
        <f t="shared" si="8"/>
        <v>0</v>
      </c>
    </row>
    <row r="30" spans="1:14" x14ac:dyDescent="0.3">
      <c r="A30" s="5" t="s">
        <v>2</v>
      </c>
      <c r="B30" s="16">
        <v>11.95</v>
      </c>
      <c r="C30" s="16">
        <v>11.63</v>
      </c>
      <c r="D30" s="15"/>
      <c r="E30" s="15">
        <f t="shared" si="0"/>
        <v>-0.31999999999999851</v>
      </c>
      <c r="G30" s="15">
        <f t="shared" si="1"/>
        <v>0</v>
      </c>
      <c r="H30" s="7">
        <f t="shared" si="2"/>
        <v>0</v>
      </c>
      <c r="J30" s="15">
        <f t="shared" si="5"/>
        <v>0</v>
      </c>
      <c r="K30" s="7">
        <f t="shared" si="6"/>
        <v>0</v>
      </c>
      <c r="L30" s="7"/>
      <c r="M30" s="15">
        <f t="shared" si="7"/>
        <v>0</v>
      </c>
      <c r="N30" s="7">
        <f t="shared" si="8"/>
        <v>0</v>
      </c>
    </row>
    <row r="31" spans="1:14" x14ac:dyDescent="0.3">
      <c r="A31" s="5" t="s">
        <v>3</v>
      </c>
      <c r="B31" s="16">
        <v>11.62</v>
      </c>
      <c r="C31" s="16">
        <v>10.65</v>
      </c>
      <c r="D31" s="15"/>
      <c r="E31" s="15">
        <f t="shared" si="0"/>
        <v>-0.96999999999999886</v>
      </c>
      <c r="G31" s="15">
        <f t="shared" si="1"/>
        <v>0</v>
      </c>
      <c r="H31" s="7">
        <f t="shared" si="2"/>
        <v>0</v>
      </c>
      <c r="J31" s="15">
        <f t="shared" si="5"/>
        <v>0</v>
      </c>
      <c r="K31" s="7">
        <f t="shared" si="6"/>
        <v>0</v>
      </c>
      <c r="L31" s="7"/>
      <c r="M31" s="15">
        <f t="shared" si="7"/>
        <v>0</v>
      </c>
      <c r="N31" s="7">
        <f t="shared" si="8"/>
        <v>0</v>
      </c>
    </row>
    <row r="32" spans="1:14" x14ac:dyDescent="0.3">
      <c r="A32" s="5" t="s">
        <v>4</v>
      </c>
      <c r="B32" s="16">
        <v>11.47</v>
      </c>
      <c r="C32" s="16">
        <v>10.85</v>
      </c>
      <c r="D32" s="15"/>
      <c r="E32" s="15">
        <f t="shared" si="0"/>
        <v>-0.62000000000000099</v>
      </c>
      <c r="G32" s="15">
        <f t="shared" si="1"/>
        <v>0</v>
      </c>
      <c r="H32" s="7">
        <f t="shared" si="2"/>
        <v>0</v>
      </c>
      <c r="J32" s="15">
        <f t="shared" si="5"/>
        <v>0</v>
      </c>
      <c r="K32" s="7">
        <f t="shared" si="6"/>
        <v>0</v>
      </c>
      <c r="L32" s="7"/>
      <c r="M32" s="15">
        <f t="shared" si="7"/>
        <v>0</v>
      </c>
      <c r="N32" s="7">
        <f t="shared" si="8"/>
        <v>0</v>
      </c>
    </row>
    <row r="33" spans="1:14" x14ac:dyDescent="0.3">
      <c r="A33" s="5" t="s">
        <v>5</v>
      </c>
      <c r="B33" s="16">
        <v>11.26</v>
      </c>
      <c r="C33" s="16">
        <v>10.82</v>
      </c>
      <c r="D33" s="15"/>
      <c r="E33" s="15">
        <f t="shared" si="0"/>
        <v>-0.4399999999999995</v>
      </c>
      <c r="G33" s="15">
        <f t="shared" si="1"/>
        <v>0</v>
      </c>
      <c r="H33" s="7">
        <f t="shared" si="2"/>
        <v>0</v>
      </c>
      <c r="J33" s="15">
        <f t="shared" si="5"/>
        <v>0</v>
      </c>
      <c r="K33" s="7">
        <f t="shared" si="6"/>
        <v>0</v>
      </c>
      <c r="L33" s="7"/>
      <c r="M33" s="15">
        <f t="shared" si="7"/>
        <v>0</v>
      </c>
      <c r="N33" s="7">
        <f t="shared" si="8"/>
        <v>0</v>
      </c>
    </row>
    <row r="34" spans="1:14" x14ac:dyDescent="0.3">
      <c r="A34" s="5" t="s">
        <v>6</v>
      </c>
      <c r="B34" s="16">
        <v>11.03</v>
      </c>
      <c r="C34" s="16">
        <v>10.09</v>
      </c>
      <c r="D34" s="15"/>
      <c r="E34" s="15">
        <f t="shared" si="0"/>
        <v>-0.9399999999999995</v>
      </c>
      <c r="G34" s="15">
        <f t="shared" si="1"/>
        <v>0</v>
      </c>
      <c r="H34" s="7">
        <f t="shared" si="2"/>
        <v>0</v>
      </c>
      <c r="J34" s="15">
        <f t="shared" si="5"/>
        <v>0</v>
      </c>
      <c r="K34" s="7">
        <f t="shared" si="6"/>
        <v>0</v>
      </c>
      <c r="L34" s="7"/>
      <c r="M34" s="15">
        <f t="shared" si="7"/>
        <v>0</v>
      </c>
      <c r="N34" s="7">
        <f t="shared" si="8"/>
        <v>0</v>
      </c>
    </row>
    <row r="35" spans="1:14" x14ac:dyDescent="0.3">
      <c r="A35" s="5" t="s">
        <v>7</v>
      </c>
      <c r="B35" s="16">
        <v>10.62</v>
      </c>
      <c r="C35" s="16">
        <v>9.33</v>
      </c>
      <c r="D35" s="15"/>
      <c r="E35" s="15">
        <f t="shared" si="0"/>
        <v>-1.2899999999999991</v>
      </c>
      <c r="G35" s="15">
        <f t="shared" si="1"/>
        <v>0</v>
      </c>
      <c r="H35" s="7">
        <f t="shared" si="2"/>
        <v>0</v>
      </c>
      <c r="J35" s="15">
        <f t="shared" si="5"/>
        <v>0</v>
      </c>
      <c r="K35" s="7">
        <f t="shared" si="6"/>
        <v>0</v>
      </c>
      <c r="L35" s="7"/>
      <c r="M35" s="15">
        <f t="shared" si="7"/>
        <v>0</v>
      </c>
      <c r="N35" s="7">
        <f t="shared" si="8"/>
        <v>0</v>
      </c>
    </row>
    <row r="36" spans="1:14" x14ac:dyDescent="0.3">
      <c r="A36" s="5" t="s">
        <v>8</v>
      </c>
      <c r="B36" s="16">
        <v>10.48</v>
      </c>
      <c r="C36" s="16">
        <v>9.5399999999999991</v>
      </c>
      <c r="D36" s="15"/>
      <c r="E36" s="15">
        <f t="shared" si="0"/>
        <v>-0.94000000000000128</v>
      </c>
      <c r="G36" s="15">
        <f t="shared" si="1"/>
        <v>0</v>
      </c>
      <c r="H36" s="7">
        <f t="shared" si="2"/>
        <v>0</v>
      </c>
      <c r="J36" s="15">
        <f t="shared" si="5"/>
        <v>0</v>
      </c>
      <c r="K36" s="7">
        <f t="shared" si="6"/>
        <v>0</v>
      </c>
      <c r="L36" s="7"/>
      <c r="M36" s="15">
        <f t="shared" si="7"/>
        <v>0</v>
      </c>
      <c r="N36" s="7">
        <f t="shared" si="8"/>
        <v>0</v>
      </c>
    </row>
    <row r="37" spans="1:14" x14ac:dyDescent="0.3">
      <c r="A37" s="5" t="s">
        <v>9</v>
      </c>
      <c r="B37" s="16">
        <v>10.46</v>
      </c>
      <c r="C37" s="16">
        <v>9.92</v>
      </c>
      <c r="D37" s="15"/>
      <c r="E37" s="15">
        <f t="shared" si="0"/>
        <v>-0.54000000000000092</v>
      </c>
      <c r="G37" s="15">
        <f t="shared" si="1"/>
        <v>0</v>
      </c>
      <c r="H37" s="7">
        <f t="shared" si="2"/>
        <v>0</v>
      </c>
      <c r="J37" s="15">
        <f t="shared" si="5"/>
        <v>0</v>
      </c>
      <c r="K37" s="7">
        <f t="shared" si="6"/>
        <v>0</v>
      </c>
      <c r="L37" s="7"/>
      <c r="M37" s="15">
        <f t="shared" si="7"/>
        <v>0</v>
      </c>
      <c r="N37" s="7">
        <f t="shared" si="8"/>
        <v>0</v>
      </c>
    </row>
    <row r="38" spans="1:14" x14ac:dyDescent="0.3">
      <c r="A38" s="5" t="s">
        <v>10</v>
      </c>
      <c r="B38" s="16">
        <v>10.15</v>
      </c>
      <c r="C38" s="16">
        <v>10.72</v>
      </c>
      <c r="D38" s="15"/>
      <c r="E38" s="15">
        <f t="shared" si="0"/>
        <v>0.57000000000000028</v>
      </c>
      <c r="G38" s="15">
        <f t="shared" si="1"/>
        <v>0.57000000000000028</v>
      </c>
      <c r="H38" s="7">
        <f t="shared" si="2"/>
        <v>1</v>
      </c>
      <c r="J38" s="15">
        <f t="shared" si="5"/>
        <v>0</v>
      </c>
      <c r="K38" s="7">
        <f t="shared" si="6"/>
        <v>0</v>
      </c>
      <c r="L38" s="7"/>
      <c r="M38" s="15">
        <f t="shared" si="7"/>
        <v>0</v>
      </c>
      <c r="N38" s="7">
        <f t="shared" si="8"/>
        <v>0</v>
      </c>
    </row>
    <row r="39" spans="1:14" x14ac:dyDescent="0.3">
      <c r="A39" s="5" t="s">
        <v>11</v>
      </c>
      <c r="B39" s="16">
        <v>10.6</v>
      </c>
      <c r="C39" s="16">
        <v>9.84</v>
      </c>
      <c r="D39" s="15"/>
      <c r="E39" s="15">
        <f t="shared" si="0"/>
        <v>-0.75999999999999979</v>
      </c>
      <c r="G39" s="15">
        <f t="shared" si="1"/>
        <v>0</v>
      </c>
      <c r="H39" s="7">
        <f t="shared" si="2"/>
        <v>0</v>
      </c>
      <c r="J39" s="15">
        <f t="shared" si="5"/>
        <v>0</v>
      </c>
      <c r="K39" s="7">
        <f t="shared" si="6"/>
        <v>0</v>
      </c>
      <c r="L39" s="7"/>
      <c r="M39" s="15">
        <f t="shared" si="7"/>
        <v>0</v>
      </c>
      <c r="N39" s="7">
        <f t="shared" si="8"/>
        <v>0</v>
      </c>
    </row>
    <row r="40" spans="1:14" x14ac:dyDescent="0.3">
      <c r="A40" s="5" t="s">
        <v>12</v>
      </c>
      <c r="B40" s="16">
        <v>10.52</v>
      </c>
      <c r="C40" s="16">
        <v>9.74</v>
      </c>
      <c r="D40" s="15"/>
      <c r="E40" s="15">
        <f t="shared" si="0"/>
        <v>-0.77999999999999936</v>
      </c>
      <c r="G40" s="15">
        <f t="shared" si="1"/>
        <v>0</v>
      </c>
      <c r="H40" s="7">
        <f t="shared" si="2"/>
        <v>0</v>
      </c>
      <c r="J40" s="15">
        <f t="shared" si="5"/>
        <v>0</v>
      </c>
      <c r="K40" s="7">
        <f t="shared" si="6"/>
        <v>0</v>
      </c>
      <c r="L40" s="7"/>
      <c r="M40" s="15">
        <f t="shared" si="7"/>
        <v>0</v>
      </c>
      <c r="N40" s="7">
        <f t="shared" si="8"/>
        <v>0</v>
      </c>
    </row>
    <row r="41" spans="1:14" x14ac:dyDescent="0.3">
      <c r="A41" s="5" t="s">
        <v>15</v>
      </c>
      <c r="B41" s="16">
        <v>10.56</v>
      </c>
      <c r="C41" s="16">
        <v>9.7799999999999994</v>
      </c>
      <c r="D41" s="15"/>
      <c r="E41" s="15">
        <f t="shared" si="0"/>
        <v>-0.78000000000000114</v>
      </c>
      <c r="G41" s="15">
        <f t="shared" si="1"/>
        <v>0</v>
      </c>
      <c r="H41" s="7">
        <f t="shared" si="2"/>
        <v>0</v>
      </c>
      <c r="J41" s="15">
        <f t="shared" si="5"/>
        <v>0</v>
      </c>
      <c r="K41" s="7">
        <f t="shared" si="6"/>
        <v>0</v>
      </c>
      <c r="L41" s="7"/>
      <c r="M41" s="15">
        <f t="shared" si="7"/>
        <v>0</v>
      </c>
      <c r="N41" s="7">
        <f t="shared" si="8"/>
        <v>0</v>
      </c>
    </row>
    <row r="42" spans="1:14" x14ac:dyDescent="0.3">
      <c r="A42" s="5" t="s">
        <v>2</v>
      </c>
      <c r="B42" s="16">
        <v>10.23</v>
      </c>
      <c r="C42" s="16">
        <v>9.66</v>
      </c>
      <c r="D42" s="15"/>
      <c r="E42" s="15">
        <f t="shared" si="0"/>
        <v>-0.57000000000000028</v>
      </c>
      <c r="G42" s="15">
        <f t="shared" si="1"/>
        <v>0</v>
      </c>
      <c r="H42" s="7">
        <f t="shared" si="2"/>
        <v>0</v>
      </c>
      <c r="J42" s="15">
        <f t="shared" si="5"/>
        <v>0</v>
      </c>
      <c r="K42" s="7">
        <f t="shared" si="6"/>
        <v>0</v>
      </c>
      <c r="L42" s="7"/>
      <c r="M42" s="15">
        <f t="shared" si="7"/>
        <v>0</v>
      </c>
      <c r="N42" s="7">
        <f t="shared" si="8"/>
        <v>0</v>
      </c>
    </row>
    <row r="43" spans="1:14" x14ac:dyDescent="0.3">
      <c r="A43" s="5" t="s">
        <v>3</v>
      </c>
      <c r="B43" s="16">
        <v>9.81</v>
      </c>
      <c r="C43" s="16">
        <v>9.11</v>
      </c>
      <c r="D43" s="15"/>
      <c r="E43" s="15">
        <f t="shared" si="0"/>
        <v>-0.70000000000000107</v>
      </c>
      <c r="G43" s="15">
        <f t="shared" si="1"/>
        <v>0</v>
      </c>
      <c r="H43" s="7">
        <f t="shared" si="2"/>
        <v>0</v>
      </c>
      <c r="J43" s="15">
        <f t="shared" si="5"/>
        <v>0</v>
      </c>
      <c r="K43" s="7">
        <f t="shared" si="6"/>
        <v>0</v>
      </c>
      <c r="L43" s="7"/>
      <c r="M43" s="15">
        <f t="shared" si="7"/>
        <v>0</v>
      </c>
      <c r="N43" s="7">
        <f t="shared" si="8"/>
        <v>0</v>
      </c>
    </row>
    <row r="44" spans="1:14" x14ac:dyDescent="0.3">
      <c r="A44" s="5" t="s">
        <v>4</v>
      </c>
      <c r="B44" s="16">
        <v>9.64</v>
      </c>
      <c r="C44" s="16">
        <v>9.41</v>
      </c>
      <c r="D44" s="15"/>
      <c r="E44" s="15">
        <f t="shared" si="0"/>
        <v>-0.23000000000000043</v>
      </c>
      <c r="G44" s="15">
        <f t="shared" si="1"/>
        <v>0</v>
      </c>
      <c r="H44" s="7">
        <f t="shared" si="2"/>
        <v>0</v>
      </c>
      <c r="J44" s="15">
        <f t="shared" si="5"/>
        <v>0</v>
      </c>
      <c r="K44" s="7">
        <f t="shared" si="6"/>
        <v>0</v>
      </c>
      <c r="L44" s="7"/>
      <c r="M44" s="15">
        <f t="shared" si="7"/>
        <v>0</v>
      </c>
      <c r="N44" s="7">
        <f t="shared" si="8"/>
        <v>0</v>
      </c>
    </row>
    <row r="45" spans="1:14" x14ac:dyDescent="0.3">
      <c r="A45" s="5" t="s">
        <v>5</v>
      </c>
      <c r="B45" s="16">
        <v>9.7100000000000009</v>
      </c>
      <c r="C45" s="16">
        <v>9.7100000000000009</v>
      </c>
      <c r="D45" s="15"/>
      <c r="E45" s="15">
        <f t="shared" si="0"/>
        <v>0</v>
      </c>
      <c r="G45" s="15">
        <f t="shared" si="1"/>
        <v>0</v>
      </c>
      <c r="H45" s="7">
        <f t="shared" si="2"/>
        <v>0</v>
      </c>
      <c r="J45" s="15">
        <f t="shared" si="5"/>
        <v>0</v>
      </c>
      <c r="K45" s="7">
        <f t="shared" si="6"/>
        <v>0</v>
      </c>
      <c r="L45" s="7"/>
      <c r="M45" s="15">
        <f t="shared" si="7"/>
        <v>0</v>
      </c>
      <c r="N45" s="7">
        <f t="shared" si="8"/>
        <v>0</v>
      </c>
    </row>
    <row r="46" spans="1:14" x14ac:dyDescent="0.3">
      <c r="A46" s="5" t="s">
        <v>6</v>
      </c>
      <c r="B46" s="16">
        <v>9.74</v>
      </c>
      <c r="C46" s="16">
        <v>9.75</v>
      </c>
      <c r="D46" s="15"/>
      <c r="E46" s="15">
        <f t="shared" si="0"/>
        <v>9.9999999999997868E-3</v>
      </c>
      <c r="G46" s="15">
        <f t="shared" si="1"/>
        <v>9.9999999999997868E-3</v>
      </c>
      <c r="H46" s="7">
        <f t="shared" si="2"/>
        <v>1</v>
      </c>
      <c r="J46" s="15">
        <f t="shared" si="5"/>
        <v>0</v>
      </c>
      <c r="K46" s="7">
        <f t="shared" si="6"/>
        <v>0</v>
      </c>
      <c r="L46" s="7"/>
      <c r="M46" s="15">
        <f t="shared" si="7"/>
        <v>0</v>
      </c>
      <c r="N46" s="7">
        <f t="shared" si="8"/>
        <v>0</v>
      </c>
    </row>
    <row r="47" spans="1:14" x14ac:dyDescent="0.3">
      <c r="A47" s="5" t="s">
        <v>7</v>
      </c>
      <c r="B47" s="16">
        <v>9.77</v>
      </c>
      <c r="C47" s="16">
        <v>11.78</v>
      </c>
      <c r="D47" s="15"/>
      <c r="E47" s="15">
        <f t="shared" ref="E47:E53" si="9">+C47-B47</f>
        <v>2.0099999999999998</v>
      </c>
      <c r="G47" s="15">
        <f t="shared" ref="G47:G53" si="10">IF(E47&gt;0,E47,0)</f>
        <v>2.0099999999999998</v>
      </c>
      <c r="H47" s="7">
        <f t="shared" ref="H47:H53" si="11">IF(G47&gt;0,1,0)</f>
        <v>1</v>
      </c>
      <c r="J47" s="15">
        <f t="shared" si="5"/>
        <v>0.4099999999999997</v>
      </c>
      <c r="K47" s="7">
        <f t="shared" si="6"/>
        <v>1</v>
      </c>
      <c r="L47" s="7"/>
      <c r="M47" s="15">
        <f t="shared" si="7"/>
        <v>0</v>
      </c>
      <c r="N47" s="7">
        <f t="shared" si="8"/>
        <v>0</v>
      </c>
    </row>
    <row r="48" spans="1:14" x14ac:dyDescent="0.3">
      <c r="A48" s="5" t="s">
        <v>8</v>
      </c>
      <c r="B48" s="16">
        <v>10.97</v>
      </c>
      <c r="C48" s="16">
        <v>13.8</v>
      </c>
      <c r="D48" s="15"/>
      <c r="E48" s="15">
        <f t="shared" si="9"/>
        <v>2.83</v>
      </c>
      <c r="G48" s="15">
        <f t="shared" si="10"/>
        <v>2.83</v>
      </c>
      <c r="H48" s="7">
        <f t="shared" si="11"/>
        <v>1</v>
      </c>
      <c r="J48" s="15">
        <f t="shared" si="5"/>
        <v>1.23</v>
      </c>
      <c r="K48" s="7">
        <f t="shared" si="6"/>
        <v>1</v>
      </c>
      <c r="L48" s="7"/>
      <c r="M48" s="15">
        <f t="shared" si="7"/>
        <v>0.62999999999999989</v>
      </c>
      <c r="N48" s="7">
        <f t="shared" si="8"/>
        <v>1</v>
      </c>
    </row>
    <row r="49" spans="1:15" x14ac:dyDescent="0.3">
      <c r="A49" s="5" t="s">
        <v>9</v>
      </c>
      <c r="B49" s="16">
        <v>13.71</v>
      </c>
      <c r="C49" s="16">
        <v>14.3</v>
      </c>
      <c r="D49" s="15"/>
      <c r="E49" s="15">
        <f t="shared" si="9"/>
        <v>0.58999999999999986</v>
      </c>
      <c r="G49" s="15">
        <f t="shared" si="10"/>
        <v>0.58999999999999986</v>
      </c>
      <c r="H49" s="7">
        <f t="shared" si="11"/>
        <v>1</v>
      </c>
      <c r="J49" s="15">
        <f t="shared" si="5"/>
        <v>0</v>
      </c>
      <c r="K49" s="7">
        <f t="shared" si="6"/>
        <v>0</v>
      </c>
      <c r="L49" s="7"/>
      <c r="M49" s="15">
        <f t="shared" si="7"/>
        <v>0</v>
      </c>
      <c r="N49" s="7">
        <f t="shared" si="8"/>
        <v>0</v>
      </c>
    </row>
    <row r="50" spans="1:15" x14ac:dyDescent="0.3">
      <c r="A50" s="5" t="s">
        <v>10</v>
      </c>
      <c r="B50" s="16">
        <v>14.27</v>
      </c>
      <c r="C50" s="16">
        <v>14.39</v>
      </c>
      <c r="D50" s="15"/>
      <c r="E50" s="15">
        <f t="shared" si="9"/>
        <v>0.12000000000000099</v>
      </c>
      <c r="G50" s="15">
        <f t="shared" si="10"/>
        <v>0.12000000000000099</v>
      </c>
      <c r="H50" s="7">
        <f t="shared" si="11"/>
        <v>1</v>
      </c>
      <c r="J50" s="15">
        <f t="shared" si="5"/>
        <v>0</v>
      </c>
      <c r="K50" s="7">
        <f t="shared" si="6"/>
        <v>0</v>
      </c>
      <c r="L50" s="7"/>
      <c r="M50" s="15">
        <f t="shared" si="7"/>
        <v>0</v>
      </c>
      <c r="N50" s="7">
        <f t="shared" si="8"/>
        <v>0</v>
      </c>
    </row>
    <row r="51" spans="1:15" x14ac:dyDescent="0.3">
      <c r="A51" s="5" t="s">
        <v>11</v>
      </c>
      <c r="B51" s="16">
        <v>14</v>
      </c>
      <c r="C51" s="16">
        <v>13.47</v>
      </c>
      <c r="D51" s="15"/>
      <c r="E51" s="15">
        <f t="shared" si="9"/>
        <v>-0.52999999999999936</v>
      </c>
      <c r="G51" s="15">
        <f t="shared" si="10"/>
        <v>0</v>
      </c>
      <c r="H51" s="7">
        <f t="shared" si="11"/>
        <v>0</v>
      </c>
      <c r="J51" s="15">
        <f t="shared" si="5"/>
        <v>0</v>
      </c>
      <c r="K51" s="7">
        <f t="shared" si="6"/>
        <v>0</v>
      </c>
      <c r="L51" s="7"/>
      <c r="M51" s="15">
        <f t="shared" si="7"/>
        <v>0</v>
      </c>
      <c r="N51" s="7">
        <f t="shared" si="8"/>
        <v>0</v>
      </c>
    </row>
    <row r="52" spans="1:15" x14ac:dyDescent="0.3">
      <c r="A52" s="5" t="s">
        <v>12</v>
      </c>
      <c r="B52" s="16">
        <v>13.84</v>
      </c>
      <c r="C52" s="16">
        <v>11.87</v>
      </c>
      <c r="D52" s="15"/>
      <c r="E52" s="15">
        <f t="shared" si="9"/>
        <v>-1.9700000000000006</v>
      </c>
      <c r="G52" s="15">
        <f t="shared" si="10"/>
        <v>0</v>
      </c>
      <c r="H52" s="7">
        <f t="shared" si="11"/>
        <v>0</v>
      </c>
      <c r="J52" s="15">
        <f t="shared" si="5"/>
        <v>0</v>
      </c>
      <c r="K52" s="7">
        <f t="shared" si="6"/>
        <v>0</v>
      </c>
      <c r="L52" s="7"/>
      <c r="M52" s="15">
        <f t="shared" si="7"/>
        <v>0</v>
      </c>
      <c r="N52" s="7">
        <f t="shared" si="8"/>
        <v>0</v>
      </c>
    </row>
    <row r="53" spans="1:15" x14ac:dyDescent="0.3">
      <c r="A53" s="5" t="s">
        <v>16</v>
      </c>
      <c r="B53" s="15">
        <v>11.85</v>
      </c>
      <c r="C53" s="15">
        <v>11.61</v>
      </c>
      <c r="D53" s="15"/>
      <c r="E53" s="15">
        <f t="shared" si="9"/>
        <v>-0.24000000000000021</v>
      </c>
      <c r="G53" s="15">
        <f t="shared" si="10"/>
        <v>0</v>
      </c>
      <c r="H53" s="7">
        <f t="shared" si="11"/>
        <v>0</v>
      </c>
      <c r="J53" s="15">
        <f t="shared" si="5"/>
        <v>0</v>
      </c>
      <c r="K53" s="7">
        <f t="shared" si="6"/>
        <v>0</v>
      </c>
      <c r="L53" s="7"/>
      <c r="M53" s="15">
        <f t="shared" si="7"/>
        <v>0</v>
      </c>
      <c r="N53" s="7">
        <f t="shared" si="8"/>
        <v>0</v>
      </c>
    </row>
    <row r="54" spans="1:15" x14ac:dyDescent="0.3">
      <c r="A54" s="5"/>
      <c r="B54" s="16"/>
      <c r="C54" s="16"/>
      <c r="D54" s="15"/>
      <c r="E54" s="15"/>
      <c r="G54" s="15"/>
      <c r="J54" s="15"/>
      <c r="K54" s="7"/>
      <c r="M54" s="15"/>
      <c r="N54" s="7"/>
    </row>
    <row r="55" spans="1:15" x14ac:dyDescent="0.3">
      <c r="A55" s="5"/>
      <c r="B55" s="16"/>
      <c r="C55" s="16"/>
      <c r="D55" s="15"/>
      <c r="E55" s="15"/>
      <c r="G55" s="15"/>
      <c r="J55" s="15"/>
      <c r="K55" s="7"/>
      <c r="M55" s="15"/>
      <c r="N55" s="7"/>
      <c r="O55" s="29" t="s">
        <v>71</v>
      </c>
    </row>
    <row r="56" spans="1:15" x14ac:dyDescent="0.3">
      <c r="A56" s="5"/>
      <c r="B56" s="16"/>
      <c r="C56" s="16"/>
      <c r="D56" s="15"/>
      <c r="E56" s="15"/>
      <c r="G56" s="15"/>
      <c r="J56" s="15"/>
      <c r="K56" s="7"/>
      <c r="M56" s="29"/>
      <c r="N56" s="33"/>
    </row>
    <row r="57" spans="1:15" x14ac:dyDescent="0.3">
      <c r="A57" s="5"/>
      <c r="B57" s="16"/>
      <c r="C57" s="16"/>
      <c r="D57" s="15"/>
      <c r="E57" s="15"/>
      <c r="G57" s="15"/>
      <c r="J57" s="15"/>
      <c r="K57" s="7"/>
      <c r="M57" s="15"/>
      <c r="N57" s="7"/>
    </row>
    <row r="58" spans="1:15" x14ac:dyDescent="0.3">
      <c r="A58" s="5"/>
      <c r="B58" s="16"/>
      <c r="C58" s="16"/>
      <c r="D58" s="15"/>
      <c r="E58" s="15"/>
      <c r="G58" s="15"/>
      <c r="J58" s="15"/>
      <c r="K58" s="7"/>
      <c r="M58" s="15"/>
      <c r="N58" s="32" t="str">
        <f>+N1</f>
        <v>Exhibit NMPF - 37A</v>
      </c>
    </row>
    <row r="59" spans="1:15" x14ac:dyDescent="0.3">
      <c r="A59" s="5"/>
      <c r="B59" s="16"/>
      <c r="C59" s="16"/>
      <c r="D59" s="15"/>
      <c r="E59" s="15"/>
      <c r="G59" s="15"/>
      <c r="J59" s="15"/>
      <c r="K59" s="7"/>
      <c r="M59" s="15"/>
      <c r="N59" s="7"/>
    </row>
    <row r="60" spans="1:15" x14ac:dyDescent="0.3">
      <c r="A60" s="21" t="s">
        <v>51</v>
      </c>
    </row>
    <row r="61" spans="1:15" ht="115.8" customHeight="1" x14ac:dyDescent="0.3">
      <c r="A61" s="1"/>
      <c r="B61" s="2" t="s">
        <v>0</v>
      </c>
      <c r="C61" s="2" t="s">
        <v>37</v>
      </c>
      <c r="E61" s="2" t="s">
        <v>40</v>
      </c>
      <c r="F61" s="2"/>
      <c r="G61" s="2" t="s">
        <v>110</v>
      </c>
      <c r="H61" s="2" t="s">
        <v>95</v>
      </c>
      <c r="J61" s="2" t="s">
        <v>111</v>
      </c>
      <c r="K61" s="2" t="s">
        <v>96</v>
      </c>
      <c r="L61" s="2"/>
      <c r="M61" s="2" t="s">
        <v>112</v>
      </c>
      <c r="N61" s="2" t="s">
        <v>97</v>
      </c>
    </row>
    <row r="63" spans="1:15" x14ac:dyDescent="0.3">
      <c r="A63" s="5" t="s">
        <v>2</v>
      </c>
      <c r="B63" s="15">
        <v>11.59</v>
      </c>
      <c r="C63" s="15">
        <v>11.89</v>
      </c>
      <c r="D63" s="15"/>
      <c r="E63" s="15">
        <f t="shared" si="0"/>
        <v>0.30000000000000071</v>
      </c>
      <c r="G63" s="15">
        <f t="shared" si="1"/>
        <v>0.30000000000000071</v>
      </c>
      <c r="H63" s="7">
        <f t="shared" si="2"/>
        <v>1</v>
      </c>
      <c r="J63" s="15">
        <f t="shared" ref="J63:J109" si="12">IF(C63&gt;(B63+1.6),C63-B63-1.6,0)</f>
        <v>0</v>
      </c>
      <c r="K63" s="7">
        <f t="shared" ref="K63:K109" si="13">IF(J63&gt;0,1,0)</f>
        <v>0</v>
      </c>
      <c r="L63" s="7"/>
      <c r="M63" s="15">
        <f t="shared" ref="M63:M109" si="14">IF(C63&gt;(B63+2.2),C63-B63-2.2,0)</f>
        <v>0</v>
      </c>
      <c r="N63" s="7">
        <f t="shared" ref="N63:N109" si="15">IF(M63&gt;0,1,0)</f>
        <v>0</v>
      </c>
    </row>
    <row r="64" spans="1:15" x14ac:dyDescent="0.3">
      <c r="A64" s="5" t="s">
        <v>3</v>
      </c>
      <c r="B64" s="15">
        <v>11.94</v>
      </c>
      <c r="C64" s="15">
        <v>14.49</v>
      </c>
      <c r="D64" s="15"/>
      <c r="E64" s="15">
        <f t="shared" si="0"/>
        <v>2.5500000000000007</v>
      </c>
      <c r="G64" s="15">
        <f t="shared" si="1"/>
        <v>2.5500000000000007</v>
      </c>
      <c r="H64" s="7">
        <f t="shared" si="2"/>
        <v>1</v>
      </c>
      <c r="J64" s="15">
        <f t="shared" si="12"/>
        <v>0.95000000000000062</v>
      </c>
      <c r="K64" s="7">
        <f t="shared" si="13"/>
        <v>1</v>
      </c>
      <c r="L64" s="7"/>
      <c r="M64" s="15">
        <f t="shared" si="14"/>
        <v>0.35000000000000053</v>
      </c>
      <c r="N64" s="7">
        <f t="shared" si="15"/>
        <v>1</v>
      </c>
    </row>
    <row r="65" spans="1:14" x14ac:dyDescent="0.3">
      <c r="A65" s="5" t="s">
        <v>4</v>
      </c>
      <c r="B65" s="15">
        <v>13.639999999999999</v>
      </c>
      <c r="C65" s="15">
        <v>19.66</v>
      </c>
      <c r="D65" s="15"/>
      <c r="E65" s="15">
        <f t="shared" si="0"/>
        <v>6.0200000000000014</v>
      </c>
      <c r="G65" s="15">
        <f t="shared" si="1"/>
        <v>6.0200000000000014</v>
      </c>
      <c r="H65" s="7">
        <f t="shared" si="2"/>
        <v>1</v>
      </c>
      <c r="J65" s="15">
        <f t="shared" si="12"/>
        <v>4.4200000000000017</v>
      </c>
      <c r="K65" s="7">
        <f t="shared" si="13"/>
        <v>1</v>
      </c>
      <c r="L65" s="7"/>
      <c r="M65" s="15">
        <f t="shared" si="14"/>
        <v>3.8200000000000012</v>
      </c>
      <c r="N65" s="7">
        <f t="shared" si="15"/>
        <v>1</v>
      </c>
    </row>
    <row r="66" spans="1:14" x14ac:dyDescent="0.3">
      <c r="A66" s="5" t="s">
        <v>5</v>
      </c>
      <c r="B66" s="15">
        <v>19.649999999999999</v>
      </c>
      <c r="C66" s="15">
        <v>20.58</v>
      </c>
      <c r="D66" s="15"/>
      <c r="E66" s="15">
        <f t="shared" si="0"/>
        <v>0.92999999999999972</v>
      </c>
      <c r="G66" s="15">
        <f t="shared" si="1"/>
        <v>0.92999999999999972</v>
      </c>
      <c r="H66" s="7">
        <f t="shared" si="2"/>
        <v>1</v>
      </c>
      <c r="J66" s="15">
        <f t="shared" si="12"/>
        <v>0</v>
      </c>
      <c r="K66" s="7">
        <f t="shared" si="13"/>
        <v>0</v>
      </c>
      <c r="L66" s="7"/>
      <c r="M66" s="15">
        <f t="shared" si="14"/>
        <v>0</v>
      </c>
      <c r="N66" s="7">
        <f t="shared" si="15"/>
        <v>0</v>
      </c>
    </row>
    <row r="67" spans="1:14" x14ac:dyDescent="0.3">
      <c r="A67" s="5" t="s">
        <v>6</v>
      </c>
      <c r="B67" s="15">
        <v>21.13</v>
      </c>
      <c r="C67" s="15">
        <v>17.68</v>
      </c>
      <c r="D67" s="15"/>
      <c r="E67" s="15">
        <f t="shared" si="0"/>
        <v>-3.4499999999999993</v>
      </c>
      <c r="G67" s="15">
        <f t="shared" si="1"/>
        <v>0</v>
      </c>
      <c r="H67" s="7">
        <f t="shared" si="2"/>
        <v>0</v>
      </c>
      <c r="J67" s="15">
        <f t="shared" si="12"/>
        <v>0</v>
      </c>
      <c r="K67" s="7">
        <f t="shared" si="13"/>
        <v>0</v>
      </c>
      <c r="L67" s="7"/>
      <c r="M67" s="15">
        <f t="shared" si="14"/>
        <v>0</v>
      </c>
      <c r="N67" s="7">
        <f t="shared" si="15"/>
        <v>0</v>
      </c>
    </row>
    <row r="68" spans="1:14" x14ac:dyDescent="0.3">
      <c r="A68" s="5" t="s">
        <v>7</v>
      </c>
      <c r="B68" s="15">
        <v>17.95</v>
      </c>
      <c r="C68" s="15">
        <v>14.85</v>
      </c>
      <c r="D68" s="15"/>
      <c r="E68" s="15">
        <f t="shared" si="0"/>
        <v>-3.0999999999999996</v>
      </c>
      <c r="G68" s="15">
        <f t="shared" si="1"/>
        <v>0</v>
      </c>
      <c r="H68" s="7">
        <f t="shared" si="2"/>
        <v>0</v>
      </c>
      <c r="J68" s="15">
        <f t="shared" si="12"/>
        <v>0</v>
      </c>
      <c r="K68" s="7">
        <f t="shared" si="13"/>
        <v>0</v>
      </c>
      <c r="L68" s="7"/>
      <c r="M68" s="15">
        <f t="shared" si="14"/>
        <v>0</v>
      </c>
      <c r="N68" s="7">
        <f t="shared" si="15"/>
        <v>0</v>
      </c>
    </row>
    <row r="69" spans="1:14" x14ac:dyDescent="0.3">
      <c r="A69" s="5" t="s">
        <v>8</v>
      </c>
      <c r="B69" s="15">
        <v>14.62</v>
      </c>
      <c r="C69" s="15">
        <v>14.04</v>
      </c>
      <c r="D69" s="15"/>
      <c r="E69" s="15">
        <f t="shared" si="0"/>
        <v>-0.58000000000000007</v>
      </c>
      <c r="G69" s="15">
        <f t="shared" si="1"/>
        <v>0</v>
      </c>
      <c r="H69" s="7">
        <f t="shared" si="2"/>
        <v>0</v>
      </c>
      <c r="J69" s="15">
        <f t="shared" si="12"/>
        <v>0</v>
      </c>
      <c r="K69" s="7">
        <f t="shared" si="13"/>
        <v>0</v>
      </c>
      <c r="L69" s="7"/>
      <c r="M69" s="15">
        <f t="shared" si="14"/>
        <v>0</v>
      </c>
      <c r="N69" s="7">
        <f t="shared" si="15"/>
        <v>0</v>
      </c>
    </row>
    <row r="70" spans="1:14" x14ac:dyDescent="0.3">
      <c r="A70" s="5" t="s">
        <v>9</v>
      </c>
      <c r="B70" s="15">
        <v>13.94</v>
      </c>
      <c r="C70" s="15">
        <v>14.72</v>
      </c>
      <c r="D70" s="15"/>
      <c r="E70" s="15">
        <f t="shared" si="0"/>
        <v>0.78000000000000114</v>
      </c>
      <c r="G70" s="15">
        <f t="shared" si="1"/>
        <v>0.78000000000000114</v>
      </c>
      <c r="H70" s="7">
        <f t="shared" si="2"/>
        <v>1</v>
      </c>
      <c r="J70" s="15">
        <f t="shared" si="12"/>
        <v>0</v>
      </c>
      <c r="K70" s="7">
        <f t="shared" si="13"/>
        <v>0</v>
      </c>
      <c r="L70" s="7"/>
      <c r="M70" s="15">
        <f t="shared" si="14"/>
        <v>0</v>
      </c>
      <c r="N70" s="7">
        <f t="shared" si="15"/>
        <v>0</v>
      </c>
    </row>
    <row r="71" spans="1:14" x14ac:dyDescent="0.3">
      <c r="A71" s="5" t="s">
        <v>10</v>
      </c>
      <c r="B71" s="15">
        <v>14.78</v>
      </c>
      <c r="C71" s="15">
        <v>14.16</v>
      </c>
      <c r="D71" s="15"/>
      <c r="E71" s="15">
        <f t="shared" si="0"/>
        <v>-0.61999999999999922</v>
      </c>
      <c r="G71" s="15">
        <f t="shared" si="1"/>
        <v>0</v>
      </c>
      <c r="H71" s="7">
        <f t="shared" si="2"/>
        <v>0</v>
      </c>
      <c r="J71" s="15">
        <f t="shared" si="12"/>
        <v>0</v>
      </c>
      <c r="K71" s="7">
        <f t="shared" si="13"/>
        <v>0</v>
      </c>
      <c r="L71" s="7"/>
      <c r="M71" s="15">
        <f t="shared" si="14"/>
        <v>0</v>
      </c>
      <c r="N71" s="7">
        <f t="shared" si="15"/>
        <v>0</v>
      </c>
    </row>
    <row r="72" spans="1:14" x14ac:dyDescent="0.3">
      <c r="A72" s="5" t="s">
        <v>11</v>
      </c>
      <c r="B72" s="15">
        <v>14.290000000000001</v>
      </c>
      <c r="C72" s="15">
        <v>14.89</v>
      </c>
      <c r="D72" s="15"/>
      <c r="E72" s="15">
        <f t="shared" si="0"/>
        <v>0.59999999999999964</v>
      </c>
      <c r="G72" s="15">
        <f t="shared" si="1"/>
        <v>0.59999999999999964</v>
      </c>
      <c r="H72" s="7">
        <f t="shared" si="2"/>
        <v>1</v>
      </c>
      <c r="J72" s="15">
        <f t="shared" si="12"/>
        <v>0</v>
      </c>
      <c r="K72" s="7">
        <f t="shared" si="13"/>
        <v>0</v>
      </c>
      <c r="L72" s="7"/>
      <c r="M72" s="15">
        <f t="shared" si="14"/>
        <v>0</v>
      </c>
      <c r="N72" s="7">
        <f t="shared" si="15"/>
        <v>0</v>
      </c>
    </row>
    <row r="73" spans="1:14" x14ac:dyDescent="0.3">
      <c r="A73" s="5" t="s">
        <v>12</v>
      </c>
      <c r="B73" s="15">
        <v>14.430000000000001</v>
      </c>
      <c r="C73" s="15">
        <v>16.14</v>
      </c>
      <c r="D73" s="15"/>
      <c r="E73" s="15">
        <f t="shared" si="0"/>
        <v>1.7099999999999991</v>
      </c>
      <c r="G73" s="15">
        <f t="shared" si="1"/>
        <v>1.7099999999999991</v>
      </c>
      <c r="H73" s="7">
        <f t="shared" si="2"/>
        <v>1</v>
      </c>
      <c r="J73" s="15">
        <f t="shared" si="12"/>
        <v>0.10999999999999899</v>
      </c>
      <c r="K73" s="7">
        <f t="shared" si="13"/>
        <v>1</v>
      </c>
      <c r="L73" s="7"/>
      <c r="M73" s="15">
        <f t="shared" si="14"/>
        <v>0</v>
      </c>
      <c r="N73" s="7">
        <f t="shared" si="15"/>
        <v>0</v>
      </c>
    </row>
    <row r="74" spans="1:14" x14ac:dyDescent="0.3">
      <c r="A74" s="5" t="s">
        <v>17</v>
      </c>
      <c r="B74" s="15">
        <v>16.649999999999999</v>
      </c>
      <c r="C74" s="15">
        <v>14.14</v>
      </c>
      <c r="D74" s="15"/>
      <c r="E74" s="15">
        <f t="shared" si="0"/>
        <v>-2.509999999999998</v>
      </c>
      <c r="G74" s="15">
        <f t="shared" si="1"/>
        <v>0</v>
      </c>
      <c r="H74" s="7">
        <f t="shared" si="2"/>
        <v>0</v>
      </c>
      <c r="J74" s="15">
        <f t="shared" si="12"/>
        <v>0</v>
      </c>
      <c r="K74" s="7">
        <f t="shared" si="13"/>
        <v>0</v>
      </c>
      <c r="L74" s="7"/>
      <c r="M74" s="15">
        <f t="shared" si="14"/>
        <v>0</v>
      </c>
      <c r="N74" s="7">
        <f t="shared" si="15"/>
        <v>0</v>
      </c>
    </row>
    <row r="75" spans="1:14" x14ac:dyDescent="0.3">
      <c r="A75" s="5" t="s">
        <v>2</v>
      </c>
      <c r="B75" s="15">
        <v>13.79</v>
      </c>
      <c r="C75" s="15">
        <v>14.7</v>
      </c>
      <c r="D75" s="15"/>
      <c r="E75" s="15">
        <f t="shared" si="0"/>
        <v>0.91000000000000014</v>
      </c>
      <c r="G75" s="15">
        <f t="shared" si="1"/>
        <v>0.91000000000000014</v>
      </c>
      <c r="H75" s="7">
        <f t="shared" si="2"/>
        <v>1</v>
      </c>
      <c r="J75" s="15">
        <f t="shared" si="12"/>
        <v>0</v>
      </c>
      <c r="K75" s="7">
        <f t="shared" si="13"/>
        <v>0</v>
      </c>
      <c r="L75" s="7"/>
      <c r="M75" s="15">
        <f t="shared" si="14"/>
        <v>0</v>
      </c>
      <c r="N75" s="7">
        <f t="shared" si="15"/>
        <v>0</v>
      </c>
    </row>
    <row r="76" spans="1:14" x14ac:dyDescent="0.3">
      <c r="A76" s="5" t="s">
        <v>3</v>
      </c>
      <c r="B76" s="15">
        <v>15.43</v>
      </c>
      <c r="C76" s="15">
        <v>14.08</v>
      </c>
      <c r="D76" s="15"/>
      <c r="E76" s="15">
        <f t="shared" si="0"/>
        <v>-1.3499999999999996</v>
      </c>
      <c r="G76" s="15">
        <f t="shared" si="1"/>
        <v>0</v>
      </c>
      <c r="H76" s="7">
        <f t="shared" si="2"/>
        <v>0</v>
      </c>
      <c r="J76" s="15">
        <f t="shared" si="12"/>
        <v>0</v>
      </c>
      <c r="K76" s="7">
        <f t="shared" si="13"/>
        <v>0</v>
      </c>
      <c r="L76" s="7"/>
      <c r="M76" s="15">
        <f t="shared" si="14"/>
        <v>0</v>
      </c>
      <c r="N76" s="7">
        <f t="shared" si="15"/>
        <v>0</v>
      </c>
    </row>
    <row r="77" spans="1:14" x14ac:dyDescent="0.3">
      <c r="A77" s="5" t="s">
        <v>4</v>
      </c>
      <c r="B77" s="15">
        <v>14.13</v>
      </c>
      <c r="C77" s="15">
        <v>14.61</v>
      </c>
      <c r="D77" s="15"/>
      <c r="E77" s="15">
        <f t="shared" si="0"/>
        <v>0.47999999999999865</v>
      </c>
      <c r="G77" s="15">
        <f t="shared" si="1"/>
        <v>0.47999999999999865</v>
      </c>
      <c r="H77" s="7">
        <f t="shared" si="2"/>
        <v>1</v>
      </c>
      <c r="J77" s="15">
        <f t="shared" si="12"/>
        <v>0</v>
      </c>
      <c r="K77" s="7">
        <f t="shared" si="13"/>
        <v>0</v>
      </c>
      <c r="L77" s="7"/>
      <c r="M77" s="15">
        <f t="shared" si="14"/>
        <v>0</v>
      </c>
      <c r="N77" s="7">
        <f t="shared" si="15"/>
        <v>0</v>
      </c>
    </row>
    <row r="78" spans="1:14" x14ac:dyDescent="0.3">
      <c r="A78" s="5" t="s">
        <v>5</v>
      </c>
      <c r="B78" s="15">
        <v>14.8</v>
      </c>
      <c r="C78" s="15">
        <v>13.77</v>
      </c>
      <c r="D78" s="15"/>
      <c r="E78" s="15">
        <f t="shared" ref="E78:E150" si="16">+C78-B78</f>
        <v>-1.0300000000000011</v>
      </c>
      <c r="G78" s="15">
        <f t="shared" ref="G78:G150" si="17">IF(E78&gt;0,E78,0)</f>
        <v>0</v>
      </c>
      <c r="H78" s="7">
        <f t="shared" ref="H78:H150" si="18">IF(G78&gt;0,1,0)</f>
        <v>0</v>
      </c>
      <c r="J78" s="15">
        <f t="shared" si="12"/>
        <v>0</v>
      </c>
      <c r="K78" s="7">
        <f t="shared" si="13"/>
        <v>0</v>
      </c>
      <c r="L78" s="7"/>
      <c r="M78" s="15">
        <f t="shared" si="14"/>
        <v>0</v>
      </c>
      <c r="N78" s="7">
        <f t="shared" si="15"/>
        <v>0</v>
      </c>
    </row>
    <row r="79" spans="1:14" x14ac:dyDescent="0.3">
      <c r="A79" s="5" t="s">
        <v>6</v>
      </c>
      <c r="B79" s="15">
        <v>13.62</v>
      </c>
      <c r="C79" s="15">
        <v>13.92</v>
      </c>
      <c r="D79" s="15"/>
      <c r="E79" s="15">
        <f t="shared" si="16"/>
        <v>0.30000000000000071</v>
      </c>
      <c r="G79" s="15">
        <f t="shared" si="17"/>
        <v>0.30000000000000071</v>
      </c>
      <c r="H79" s="7">
        <f t="shared" si="18"/>
        <v>1</v>
      </c>
      <c r="J79" s="15">
        <f t="shared" si="12"/>
        <v>0</v>
      </c>
      <c r="K79" s="7">
        <f t="shared" si="13"/>
        <v>0</v>
      </c>
      <c r="L79" s="7"/>
      <c r="M79" s="15">
        <f t="shared" si="14"/>
        <v>0</v>
      </c>
      <c r="N79" s="7">
        <f t="shared" si="15"/>
        <v>0</v>
      </c>
    </row>
    <row r="80" spans="1:14" x14ac:dyDescent="0.3">
      <c r="A80" s="5" t="s">
        <v>7</v>
      </c>
      <c r="B80" s="15">
        <v>13.89</v>
      </c>
      <c r="C80" s="15">
        <v>14.35</v>
      </c>
      <c r="D80" s="15"/>
      <c r="E80" s="15">
        <f t="shared" si="16"/>
        <v>0.45999999999999908</v>
      </c>
      <c r="G80" s="15">
        <f t="shared" si="17"/>
        <v>0.45999999999999908</v>
      </c>
      <c r="H80" s="7">
        <f t="shared" si="18"/>
        <v>1</v>
      </c>
      <c r="J80" s="15">
        <f t="shared" si="12"/>
        <v>0</v>
      </c>
      <c r="K80" s="7">
        <f t="shared" si="13"/>
        <v>0</v>
      </c>
      <c r="L80" s="7"/>
      <c r="M80" s="15">
        <f t="shared" si="14"/>
        <v>0</v>
      </c>
      <c r="N80" s="7">
        <f t="shared" si="15"/>
        <v>0</v>
      </c>
    </row>
    <row r="81" spans="1:14" x14ac:dyDescent="0.3">
      <c r="A81" s="5" t="s">
        <v>8</v>
      </c>
      <c r="B81" s="15">
        <v>14.44</v>
      </c>
      <c r="C81" s="15">
        <v>13.6</v>
      </c>
      <c r="D81" s="15"/>
      <c r="E81" s="15">
        <f t="shared" si="16"/>
        <v>-0.83999999999999986</v>
      </c>
      <c r="G81" s="15">
        <f t="shared" si="17"/>
        <v>0</v>
      </c>
      <c r="H81" s="7">
        <f t="shared" si="18"/>
        <v>0</v>
      </c>
      <c r="J81" s="15">
        <f t="shared" si="12"/>
        <v>0</v>
      </c>
      <c r="K81" s="7">
        <f t="shared" si="13"/>
        <v>0</v>
      </c>
      <c r="L81" s="7"/>
      <c r="M81" s="15">
        <f t="shared" si="14"/>
        <v>0</v>
      </c>
      <c r="N81" s="7">
        <f t="shared" si="15"/>
        <v>0</v>
      </c>
    </row>
    <row r="82" spans="1:14" x14ac:dyDescent="0.3">
      <c r="A82" s="5" t="s">
        <v>9</v>
      </c>
      <c r="B82" s="15">
        <v>13.7</v>
      </c>
      <c r="C82" s="15">
        <v>14.3</v>
      </c>
      <c r="D82" s="15"/>
      <c r="E82" s="15">
        <f t="shared" si="16"/>
        <v>0.60000000000000142</v>
      </c>
      <c r="G82" s="15">
        <f t="shared" si="17"/>
        <v>0.60000000000000142</v>
      </c>
      <c r="H82" s="7">
        <f t="shared" si="18"/>
        <v>1</v>
      </c>
      <c r="J82" s="15">
        <f t="shared" si="12"/>
        <v>0</v>
      </c>
      <c r="K82" s="7">
        <f t="shared" si="13"/>
        <v>0</v>
      </c>
      <c r="L82" s="7"/>
      <c r="M82" s="15">
        <f t="shared" si="14"/>
        <v>0</v>
      </c>
      <c r="N82" s="7">
        <f t="shared" si="15"/>
        <v>0</v>
      </c>
    </row>
    <row r="83" spans="1:14" x14ac:dyDescent="0.3">
      <c r="A83" s="5" t="s">
        <v>10</v>
      </c>
      <c r="B83" s="15">
        <v>14.27</v>
      </c>
      <c r="C83" s="15">
        <v>14.35</v>
      </c>
      <c r="D83" s="15"/>
      <c r="E83" s="15">
        <f t="shared" si="16"/>
        <v>8.0000000000000071E-2</v>
      </c>
      <c r="G83" s="15">
        <f t="shared" si="17"/>
        <v>8.0000000000000071E-2</v>
      </c>
      <c r="H83" s="7">
        <f t="shared" si="18"/>
        <v>1</v>
      </c>
      <c r="J83" s="15">
        <f t="shared" si="12"/>
        <v>0</v>
      </c>
      <c r="K83" s="7">
        <f t="shared" si="13"/>
        <v>0</v>
      </c>
      <c r="L83" s="7"/>
      <c r="M83" s="15">
        <f t="shared" si="14"/>
        <v>0</v>
      </c>
      <c r="N83" s="7">
        <f t="shared" si="15"/>
        <v>0</v>
      </c>
    </row>
    <row r="84" spans="1:14" x14ac:dyDescent="0.3">
      <c r="A84" s="5" t="s">
        <v>11</v>
      </c>
      <c r="B84" s="15">
        <v>14.56</v>
      </c>
      <c r="C84" s="15">
        <v>13.35</v>
      </c>
      <c r="D84" s="15"/>
      <c r="E84" s="15">
        <f t="shared" si="16"/>
        <v>-1.2100000000000009</v>
      </c>
      <c r="G84" s="15">
        <f t="shared" si="17"/>
        <v>0</v>
      </c>
      <c r="H84" s="7">
        <f t="shared" si="18"/>
        <v>0</v>
      </c>
      <c r="J84" s="15">
        <f t="shared" si="12"/>
        <v>0</v>
      </c>
      <c r="K84" s="7">
        <f t="shared" si="13"/>
        <v>0</v>
      </c>
      <c r="L84" s="7"/>
      <c r="M84" s="15">
        <f t="shared" si="14"/>
        <v>0</v>
      </c>
      <c r="N84" s="7">
        <f t="shared" si="15"/>
        <v>0</v>
      </c>
    </row>
    <row r="85" spans="1:14" x14ac:dyDescent="0.3">
      <c r="A85" s="5" t="s">
        <v>12</v>
      </c>
      <c r="B85" s="15">
        <v>13.57</v>
      </c>
      <c r="C85" s="15">
        <v>13.37</v>
      </c>
      <c r="D85" s="15"/>
      <c r="E85" s="15">
        <f t="shared" si="16"/>
        <v>-0.20000000000000107</v>
      </c>
      <c r="G85" s="15">
        <f t="shared" si="17"/>
        <v>0</v>
      </c>
      <c r="H85" s="7">
        <f t="shared" si="18"/>
        <v>0</v>
      </c>
      <c r="J85" s="15">
        <f t="shared" si="12"/>
        <v>0</v>
      </c>
      <c r="K85" s="7">
        <f t="shared" si="13"/>
        <v>0</v>
      </c>
      <c r="L85" s="7"/>
      <c r="M85" s="15">
        <f t="shared" si="14"/>
        <v>0</v>
      </c>
      <c r="N85" s="7">
        <f t="shared" si="15"/>
        <v>0</v>
      </c>
    </row>
    <row r="86" spans="1:14" x14ac:dyDescent="0.3">
      <c r="A86" s="5" t="s">
        <v>18</v>
      </c>
      <c r="B86" s="15">
        <v>13.38</v>
      </c>
      <c r="C86" s="15">
        <v>13.39</v>
      </c>
      <c r="D86" s="15"/>
      <c r="E86" s="15">
        <f t="shared" si="16"/>
        <v>9.9999999999997868E-3</v>
      </c>
      <c r="G86" s="15">
        <f t="shared" si="17"/>
        <v>9.9999999999997868E-3</v>
      </c>
      <c r="H86" s="7">
        <f t="shared" si="18"/>
        <v>1</v>
      </c>
      <c r="J86" s="15">
        <f t="shared" si="12"/>
        <v>0</v>
      </c>
      <c r="K86" s="7">
        <f t="shared" si="13"/>
        <v>0</v>
      </c>
      <c r="L86" s="7"/>
      <c r="M86" s="15">
        <f t="shared" si="14"/>
        <v>0</v>
      </c>
      <c r="N86" s="7">
        <f t="shared" si="15"/>
        <v>0</v>
      </c>
    </row>
    <row r="87" spans="1:14" x14ac:dyDescent="0.3">
      <c r="A87" s="5" t="s">
        <v>2</v>
      </c>
      <c r="B87" s="15">
        <v>13.38</v>
      </c>
      <c r="C87" s="15">
        <v>12.2</v>
      </c>
      <c r="D87" s="15"/>
      <c r="E87" s="15">
        <f t="shared" si="16"/>
        <v>-1.1800000000000015</v>
      </c>
      <c r="G87" s="15">
        <f t="shared" si="17"/>
        <v>0</v>
      </c>
      <c r="H87" s="7">
        <f t="shared" si="18"/>
        <v>0</v>
      </c>
      <c r="J87" s="15">
        <f t="shared" si="12"/>
        <v>0</v>
      </c>
      <c r="K87" s="7">
        <f t="shared" si="13"/>
        <v>0</v>
      </c>
      <c r="L87" s="7"/>
      <c r="M87" s="15">
        <f t="shared" si="14"/>
        <v>0</v>
      </c>
      <c r="N87" s="7">
        <f t="shared" si="15"/>
        <v>0</v>
      </c>
    </row>
    <row r="88" spans="1:14" x14ac:dyDescent="0.3">
      <c r="A88" s="5" t="s">
        <v>3</v>
      </c>
      <c r="B88" s="15">
        <v>12.49</v>
      </c>
      <c r="C88" s="15">
        <v>11.11</v>
      </c>
      <c r="D88" s="15"/>
      <c r="E88" s="15">
        <f t="shared" si="16"/>
        <v>-1.3800000000000008</v>
      </c>
      <c r="G88" s="15">
        <f t="shared" si="17"/>
        <v>0</v>
      </c>
      <c r="H88" s="7">
        <f t="shared" si="18"/>
        <v>0</v>
      </c>
      <c r="J88" s="15">
        <f t="shared" si="12"/>
        <v>0</v>
      </c>
      <c r="K88" s="7">
        <f t="shared" si="13"/>
        <v>0</v>
      </c>
      <c r="L88" s="7"/>
      <c r="M88" s="15">
        <f t="shared" si="14"/>
        <v>0</v>
      </c>
      <c r="N88" s="7">
        <f t="shared" si="15"/>
        <v>0</v>
      </c>
    </row>
    <row r="89" spans="1:14" x14ac:dyDescent="0.3">
      <c r="A89" s="5" t="s">
        <v>4</v>
      </c>
      <c r="B89" s="15">
        <v>11.22</v>
      </c>
      <c r="C89" s="15">
        <v>10.93</v>
      </c>
      <c r="D89" s="15"/>
      <c r="E89" s="15">
        <f t="shared" si="16"/>
        <v>-0.29000000000000092</v>
      </c>
      <c r="G89" s="15">
        <f t="shared" si="17"/>
        <v>0</v>
      </c>
      <c r="H89" s="7">
        <f t="shared" si="18"/>
        <v>0</v>
      </c>
      <c r="J89" s="15">
        <f t="shared" si="12"/>
        <v>0</v>
      </c>
      <c r="K89" s="7">
        <f t="shared" si="13"/>
        <v>0</v>
      </c>
      <c r="L89" s="7"/>
      <c r="M89" s="15">
        <f t="shared" si="14"/>
        <v>0</v>
      </c>
      <c r="N89" s="7">
        <f t="shared" si="15"/>
        <v>0</v>
      </c>
    </row>
    <row r="90" spans="1:14" x14ac:dyDescent="0.3">
      <c r="A90" s="5" t="s">
        <v>5</v>
      </c>
      <c r="B90" s="15">
        <v>10.97</v>
      </c>
      <c r="C90" s="15">
        <v>10.83</v>
      </c>
      <c r="D90" s="15"/>
      <c r="E90" s="15">
        <f t="shared" si="16"/>
        <v>-0.14000000000000057</v>
      </c>
      <c r="G90" s="15">
        <f t="shared" si="17"/>
        <v>0</v>
      </c>
      <c r="H90" s="7">
        <f t="shared" si="18"/>
        <v>0</v>
      </c>
      <c r="J90" s="15">
        <f t="shared" si="12"/>
        <v>0</v>
      </c>
      <c r="K90" s="7">
        <f t="shared" si="13"/>
        <v>0</v>
      </c>
      <c r="L90" s="7"/>
      <c r="M90" s="15">
        <f t="shared" si="14"/>
        <v>0</v>
      </c>
      <c r="N90" s="7">
        <f t="shared" si="15"/>
        <v>0</v>
      </c>
    </row>
    <row r="91" spans="1:14" x14ac:dyDescent="0.3">
      <c r="A91" s="5" t="s">
        <v>6</v>
      </c>
      <c r="B91" s="15">
        <v>10.75</v>
      </c>
      <c r="C91" s="15">
        <v>11.29</v>
      </c>
      <c r="D91" s="15"/>
      <c r="E91" s="15">
        <f t="shared" si="16"/>
        <v>0.53999999999999915</v>
      </c>
      <c r="G91" s="15">
        <f t="shared" si="17"/>
        <v>0.53999999999999915</v>
      </c>
      <c r="H91" s="7">
        <f t="shared" si="18"/>
        <v>1</v>
      </c>
      <c r="J91" s="15">
        <f t="shared" si="12"/>
        <v>0</v>
      </c>
      <c r="K91" s="7">
        <f t="shared" si="13"/>
        <v>0</v>
      </c>
      <c r="L91" s="7"/>
      <c r="M91" s="15">
        <f t="shared" si="14"/>
        <v>0</v>
      </c>
      <c r="N91" s="7">
        <f t="shared" si="15"/>
        <v>0</v>
      </c>
    </row>
    <row r="92" spans="1:14" x14ac:dyDescent="0.3">
      <c r="A92" s="5" t="s">
        <v>7</v>
      </c>
      <c r="B92" s="15">
        <v>11.34</v>
      </c>
      <c r="C92" s="15">
        <v>10.92</v>
      </c>
      <c r="D92" s="15"/>
      <c r="E92" s="15">
        <f t="shared" si="16"/>
        <v>-0.41999999999999993</v>
      </c>
      <c r="G92" s="15">
        <f t="shared" si="17"/>
        <v>0</v>
      </c>
      <c r="H92" s="7">
        <f t="shared" si="18"/>
        <v>0</v>
      </c>
      <c r="J92" s="15">
        <f t="shared" si="12"/>
        <v>0</v>
      </c>
      <c r="K92" s="7">
        <f t="shared" si="13"/>
        <v>0</v>
      </c>
      <c r="L92" s="7"/>
      <c r="M92" s="15">
        <f t="shared" si="14"/>
        <v>0</v>
      </c>
      <c r="N92" s="7">
        <f t="shared" si="15"/>
        <v>0</v>
      </c>
    </row>
    <row r="93" spans="1:14" x14ac:dyDescent="0.3">
      <c r="A93" s="5" t="s">
        <v>8</v>
      </c>
      <c r="B93" s="15">
        <v>10.97</v>
      </c>
      <c r="C93" s="15">
        <v>11.06</v>
      </c>
      <c r="D93" s="15"/>
      <c r="E93" s="15">
        <f t="shared" si="16"/>
        <v>8.9999999999999858E-2</v>
      </c>
      <c r="G93" s="15">
        <f t="shared" si="17"/>
        <v>8.9999999999999858E-2</v>
      </c>
      <c r="H93" s="7">
        <f t="shared" si="18"/>
        <v>1</v>
      </c>
      <c r="J93" s="15">
        <f t="shared" si="12"/>
        <v>0</v>
      </c>
      <c r="K93" s="7">
        <f t="shared" si="13"/>
        <v>0</v>
      </c>
      <c r="L93" s="7"/>
      <c r="M93" s="15">
        <f t="shared" si="14"/>
        <v>0</v>
      </c>
      <c r="N93" s="7">
        <f t="shared" si="15"/>
        <v>0</v>
      </c>
    </row>
    <row r="94" spans="1:14" x14ac:dyDescent="0.3">
      <c r="A94" s="5" t="s">
        <v>9</v>
      </c>
      <c r="B94" s="15">
        <v>10.85</v>
      </c>
      <c r="C94" s="15">
        <v>12.29</v>
      </c>
      <c r="D94" s="15"/>
      <c r="E94" s="15">
        <f t="shared" si="16"/>
        <v>1.4399999999999995</v>
      </c>
      <c r="G94" s="15">
        <f t="shared" si="17"/>
        <v>1.4399999999999995</v>
      </c>
      <c r="H94" s="7">
        <f t="shared" si="18"/>
        <v>1</v>
      </c>
      <c r="J94" s="15">
        <f t="shared" si="12"/>
        <v>0</v>
      </c>
      <c r="K94" s="7">
        <f t="shared" si="13"/>
        <v>0</v>
      </c>
      <c r="L94" s="7"/>
      <c r="M94" s="15">
        <f t="shared" si="14"/>
        <v>0</v>
      </c>
      <c r="N94" s="7">
        <f t="shared" si="15"/>
        <v>0</v>
      </c>
    </row>
    <row r="95" spans="1:14" x14ac:dyDescent="0.3">
      <c r="A95" s="5" t="s">
        <v>10</v>
      </c>
      <c r="B95" s="15">
        <v>12.42</v>
      </c>
      <c r="C95" s="15">
        <v>12.32</v>
      </c>
      <c r="D95" s="15"/>
      <c r="E95" s="15">
        <f t="shared" si="16"/>
        <v>-9.9999999999999645E-2</v>
      </c>
      <c r="G95" s="15">
        <f t="shared" si="17"/>
        <v>0</v>
      </c>
      <c r="H95" s="7">
        <f t="shared" si="18"/>
        <v>0</v>
      </c>
      <c r="J95" s="15">
        <f t="shared" si="12"/>
        <v>0</v>
      </c>
      <c r="K95" s="7">
        <f t="shared" si="13"/>
        <v>0</v>
      </c>
      <c r="L95" s="7"/>
      <c r="M95" s="15">
        <f t="shared" si="14"/>
        <v>0</v>
      </c>
      <c r="N95" s="7">
        <f t="shared" si="15"/>
        <v>0</v>
      </c>
    </row>
    <row r="96" spans="1:14" x14ac:dyDescent="0.3">
      <c r="A96" s="5" t="s">
        <v>11</v>
      </c>
      <c r="B96" s="15">
        <v>12.4</v>
      </c>
      <c r="C96" s="15">
        <v>12.84</v>
      </c>
      <c r="D96" s="15"/>
      <c r="E96" s="15">
        <f t="shared" si="16"/>
        <v>0.4399999999999995</v>
      </c>
      <c r="G96" s="15">
        <f t="shared" si="17"/>
        <v>0.4399999999999995</v>
      </c>
      <c r="H96" s="7">
        <f t="shared" si="18"/>
        <v>1</v>
      </c>
      <c r="J96" s="15">
        <f t="shared" si="12"/>
        <v>0</v>
      </c>
      <c r="K96" s="7">
        <f t="shared" si="13"/>
        <v>0</v>
      </c>
      <c r="L96" s="7"/>
      <c r="M96" s="15">
        <f t="shared" si="14"/>
        <v>0</v>
      </c>
      <c r="N96" s="7">
        <f t="shared" si="15"/>
        <v>0</v>
      </c>
    </row>
    <row r="97" spans="1:15" x14ac:dyDescent="0.3">
      <c r="A97" s="5" t="s">
        <v>12</v>
      </c>
      <c r="B97" s="15">
        <v>12.43</v>
      </c>
      <c r="C97" s="15">
        <v>13.47</v>
      </c>
      <c r="D97" s="15"/>
      <c r="E97" s="15">
        <f t="shared" si="16"/>
        <v>1.0400000000000009</v>
      </c>
      <c r="G97" s="15">
        <f t="shared" si="17"/>
        <v>1.0400000000000009</v>
      </c>
      <c r="H97" s="7">
        <f t="shared" si="18"/>
        <v>1</v>
      </c>
      <c r="J97" s="15">
        <f t="shared" si="12"/>
        <v>0</v>
      </c>
      <c r="K97" s="7">
        <f t="shared" si="13"/>
        <v>0</v>
      </c>
      <c r="L97" s="7"/>
      <c r="M97" s="15">
        <f t="shared" si="14"/>
        <v>0</v>
      </c>
      <c r="N97" s="7">
        <f t="shared" si="15"/>
        <v>0</v>
      </c>
    </row>
    <row r="98" spans="1:15" x14ac:dyDescent="0.3">
      <c r="A98" s="5" t="s">
        <v>19</v>
      </c>
      <c r="B98" s="15">
        <v>13.59</v>
      </c>
      <c r="C98" s="15">
        <v>13.56</v>
      </c>
      <c r="D98" s="15"/>
      <c r="E98" s="15">
        <f t="shared" si="16"/>
        <v>-2.9999999999999361E-2</v>
      </c>
      <c r="G98" s="15">
        <f t="shared" si="17"/>
        <v>0</v>
      </c>
      <c r="H98" s="7">
        <f t="shared" si="18"/>
        <v>0</v>
      </c>
      <c r="J98" s="15">
        <f t="shared" si="12"/>
        <v>0</v>
      </c>
      <c r="K98" s="7">
        <f t="shared" si="13"/>
        <v>0</v>
      </c>
      <c r="L98" s="7"/>
      <c r="M98" s="15">
        <f t="shared" si="14"/>
        <v>0</v>
      </c>
      <c r="N98" s="7">
        <f t="shared" si="15"/>
        <v>0</v>
      </c>
    </row>
    <row r="99" spans="1:15" x14ac:dyDescent="0.3">
      <c r="A99" s="5" t="s">
        <v>2</v>
      </c>
      <c r="B99" s="15">
        <v>13.39</v>
      </c>
      <c r="C99" s="17">
        <v>14.18</v>
      </c>
      <c r="D99" s="15"/>
      <c r="E99" s="15">
        <f t="shared" si="16"/>
        <v>0.78999999999999915</v>
      </c>
      <c r="G99" s="15">
        <f t="shared" si="17"/>
        <v>0.78999999999999915</v>
      </c>
      <c r="H99" s="7">
        <f t="shared" si="18"/>
        <v>1</v>
      </c>
      <c r="J99" s="15">
        <f t="shared" si="12"/>
        <v>0</v>
      </c>
      <c r="K99" s="7">
        <f t="shared" si="13"/>
        <v>0</v>
      </c>
      <c r="L99" s="7"/>
      <c r="M99" s="15">
        <f t="shared" si="14"/>
        <v>0</v>
      </c>
      <c r="N99" s="7">
        <f t="shared" si="15"/>
        <v>0</v>
      </c>
    </row>
    <row r="100" spans="1:15" x14ac:dyDescent="0.3">
      <c r="A100" s="5" t="s">
        <v>3</v>
      </c>
      <c r="B100" s="15">
        <v>14.25</v>
      </c>
      <c r="C100" s="15">
        <v>15.09</v>
      </c>
      <c r="D100" s="15"/>
      <c r="E100" s="15">
        <f t="shared" si="16"/>
        <v>0.83999999999999986</v>
      </c>
      <c r="G100" s="15">
        <f t="shared" si="17"/>
        <v>0.83999999999999986</v>
      </c>
      <c r="H100" s="7">
        <f t="shared" si="18"/>
        <v>1</v>
      </c>
      <c r="J100" s="15">
        <f t="shared" si="12"/>
        <v>0</v>
      </c>
      <c r="K100" s="7">
        <f t="shared" si="13"/>
        <v>0</v>
      </c>
      <c r="L100" s="7"/>
      <c r="M100" s="15">
        <f t="shared" si="14"/>
        <v>0</v>
      </c>
      <c r="N100" s="7">
        <f t="shared" si="15"/>
        <v>0</v>
      </c>
    </row>
    <row r="101" spans="1:15" x14ac:dyDescent="0.3">
      <c r="A101" s="5" t="s">
        <v>4</v>
      </c>
      <c r="B101" s="15">
        <v>15</v>
      </c>
      <c r="C101" s="15">
        <v>16.09</v>
      </c>
      <c r="D101" s="15"/>
      <c r="E101" s="15">
        <f t="shared" si="16"/>
        <v>1.0899999999999999</v>
      </c>
      <c r="G101" s="15">
        <f t="shared" si="17"/>
        <v>1.0899999999999999</v>
      </c>
      <c r="H101" s="7">
        <f t="shared" si="18"/>
        <v>1</v>
      </c>
      <c r="J101" s="15">
        <f t="shared" si="12"/>
        <v>0</v>
      </c>
      <c r="K101" s="7">
        <f t="shared" si="13"/>
        <v>0</v>
      </c>
      <c r="L101" s="7"/>
      <c r="M101" s="15">
        <f t="shared" si="14"/>
        <v>0</v>
      </c>
      <c r="N101" s="7">
        <f t="shared" si="15"/>
        <v>0</v>
      </c>
    </row>
    <row r="102" spans="1:15" x14ac:dyDescent="0.3">
      <c r="A102" s="5" t="s">
        <v>5</v>
      </c>
      <c r="B102" s="15">
        <v>15.92</v>
      </c>
      <c r="C102" s="17">
        <v>17.600000000000001</v>
      </c>
      <c r="D102" s="15"/>
      <c r="E102" s="15">
        <f t="shared" si="16"/>
        <v>1.6800000000000015</v>
      </c>
      <c r="G102" s="15">
        <f t="shared" si="17"/>
        <v>1.6800000000000015</v>
      </c>
      <c r="H102" s="7">
        <f t="shared" si="18"/>
        <v>1</v>
      </c>
      <c r="J102" s="15">
        <f t="shared" si="12"/>
        <v>8.0000000000001403E-2</v>
      </c>
      <c r="K102" s="7">
        <f t="shared" si="13"/>
        <v>1</v>
      </c>
      <c r="L102" s="7"/>
      <c r="M102" s="15">
        <f t="shared" si="14"/>
        <v>0</v>
      </c>
      <c r="N102" s="7">
        <f t="shared" si="15"/>
        <v>0</v>
      </c>
    </row>
    <row r="103" spans="1:15" x14ac:dyDescent="0.3">
      <c r="A103" s="5" t="s">
        <v>6</v>
      </c>
      <c r="B103" s="15">
        <v>17.84</v>
      </c>
      <c r="C103" s="17">
        <v>20.170000000000002</v>
      </c>
      <c r="D103" s="15"/>
      <c r="E103" s="15">
        <f t="shared" si="16"/>
        <v>2.3300000000000018</v>
      </c>
      <c r="G103" s="15">
        <f t="shared" si="17"/>
        <v>2.3300000000000018</v>
      </c>
      <c r="H103" s="7">
        <f t="shared" si="18"/>
        <v>1</v>
      </c>
      <c r="J103" s="15">
        <f t="shared" si="12"/>
        <v>0.73000000000000176</v>
      </c>
      <c r="K103" s="7">
        <f t="shared" si="13"/>
        <v>1</v>
      </c>
      <c r="L103" s="7"/>
      <c r="M103" s="15">
        <f t="shared" si="14"/>
        <v>0.13000000000000167</v>
      </c>
      <c r="N103" s="7">
        <f t="shared" si="15"/>
        <v>1</v>
      </c>
    </row>
    <row r="104" spans="1:15" x14ac:dyDescent="0.3">
      <c r="A104" s="5" t="s">
        <v>7</v>
      </c>
      <c r="B104" s="15">
        <v>20.91</v>
      </c>
      <c r="C104" s="17">
        <v>21.38</v>
      </c>
      <c r="D104" s="15"/>
      <c r="E104" s="15">
        <f t="shared" si="16"/>
        <v>0.46999999999999886</v>
      </c>
      <c r="G104" s="15">
        <f t="shared" si="17"/>
        <v>0.46999999999999886</v>
      </c>
      <c r="H104" s="7">
        <f t="shared" si="18"/>
        <v>1</v>
      </c>
      <c r="J104" s="15">
        <f t="shared" si="12"/>
        <v>0</v>
      </c>
      <c r="K104" s="7">
        <f t="shared" si="13"/>
        <v>0</v>
      </c>
      <c r="L104" s="7"/>
      <c r="M104" s="15">
        <f t="shared" si="14"/>
        <v>0</v>
      </c>
      <c r="N104" s="7">
        <f t="shared" si="15"/>
        <v>0</v>
      </c>
    </row>
    <row r="105" spans="1:15" x14ac:dyDescent="0.3">
      <c r="A105" s="5" t="s">
        <v>8</v>
      </c>
      <c r="B105" s="15">
        <v>21.76</v>
      </c>
      <c r="C105" s="17">
        <v>19.829999999999998</v>
      </c>
      <c r="D105" s="15"/>
      <c r="E105" s="15">
        <f>+C105-B105</f>
        <v>-1.9300000000000033</v>
      </c>
      <c r="G105" s="15">
        <f>IF(E105&gt;0,E105,0)</f>
        <v>0</v>
      </c>
      <c r="H105" s="7">
        <f>IF(G105&gt;0,1,0)</f>
        <v>0</v>
      </c>
      <c r="J105" s="15">
        <f t="shared" si="12"/>
        <v>0</v>
      </c>
      <c r="K105" s="7">
        <f t="shared" si="13"/>
        <v>0</v>
      </c>
      <c r="L105" s="7"/>
      <c r="M105" s="15">
        <f t="shared" si="14"/>
        <v>0</v>
      </c>
      <c r="N105" s="7">
        <f t="shared" si="15"/>
        <v>0</v>
      </c>
    </row>
    <row r="106" spans="1:15" x14ac:dyDescent="0.3">
      <c r="A106" s="5" t="s">
        <v>9</v>
      </c>
      <c r="B106" s="15">
        <v>21.91</v>
      </c>
      <c r="C106" s="17">
        <v>20.07</v>
      </c>
      <c r="D106" s="15"/>
      <c r="E106" s="15">
        <f>+C106-B106</f>
        <v>-1.8399999999999999</v>
      </c>
      <c r="G106" s="15">
        <f>IF(E106&gt;0,E106,0)</f>
        <v>0</v>
      </c>
      <c r="H106" s="7">
        <f>IF(G106&gt;0,1,0)</f>
        <v>0</v>
      </c>
      <c r="J106" s="15">
        <f t="shared" si="12"/>
        <v>0</v>
      </c>
      <c r="K106" s="7">
        <f t="shared" si="13"/>
        <v>0</v>
      </c>
      <c r="L106" s="7"/>
      <c r="M106" s="15">
        <f t="shared" si="14"/>
        <v>0</v>
      </c>
      <c r="N106" s="7">
        <f t="shared" si="15"/>
        <v>0</v>
      </c>
    </row>
    <row r="107" spans="1:15" x14ac:dyDescent="0.3">
      <c r="A107" s="5" t="s">
        <v>10</v>
      </c>
      <c r="B107" s="15">
        <v>21.59</v>
      </c>
      <c r="C107" s="17">
        <v>18.7</v>
      </c>
      <c r="D107" s="15"/>
      <c r="E107" s="15">
        <f>+C107-B107</f>
        <v>-2.8900000000000006</v>
      </c>
      <c r="G107" s="15">
        <f>IF(E107&gt;0,E107,0)</f>
        <v>0</v>
      </c>
      <c r="H107" s="7">
        <f>IF(G107&gt;0,1,0)</f>
        <v>0</v>
      </c>
      <c r="J107" s="15">
        <f t="shared" si="12"/>
        <v>0</v>
      </c>
      <c r="K107" s="7">
        <f t="shared" si="13"/>
        <v>0</v>
      </c>
      <c r="L107" s="7"/>
      <c r="M107" s="15">
        <f t="shared" si="14"/>
        <v>0</v>
      </c>
      <c r="N107" s="7">
        <f t="shared" si="15"/>
        <v>0</v>
      </c>
    </row>
    <row r="108" spans="1:15" x14ac:dyDescent="0.3">
      <c r="A108" s="5" t="s">
        <v>11</v>
      </c>
      <c r="B108" s="15">
        <v>21.45</v>
      </c>
      <c r="C108" s="17">
        <v>19.22</v>
      </c>
      <c r="D108" s="15"/>
      <c r="E108" s="15">
        <f>+C108-B108</f>
        <v>-2.2300000000000004</v>
      </c>
      <c r="G108" s="15">
        <f>IF(E108&gt;0,E108,0)</f>
        <v>0</v>
      </c>
      <c r="H108" s="7">
        <f>IF(G108&gt;0,1,0)</f>
        <v>0</v>
      </c>
      <c r="J108" s="15">
        <f t="shared" si="12"/>
        <v>0</v>
      </c>
      <c r="K108" s="7">
        <f t="shared" si="13"/>
        <v>0</v>
      </c>
      <c r="L108" s="7"/>
      <c r="M108" s="15">
        <f t="shared" si="14"/>
        <v>0</v>
      </c>
      <c r="N108" s="7">
        <f t="shared" si="15"/>
        <v>0</v>
      </c>
    </row>
    <row r="109" spans="1:15" x14ac:dyDescent="0.3">
      <c r="A109" s="5" t="s">
        <v>12</v>
      </c>
      <c r="B109" s="15">
        <v>20.04</v>
      </c>
      <c r="C109" s="15">
        <v>20.6</v>
      </c>
      <c r="D109" s="15"/>
      <c r="E109" s="15">
        <f>+C109-B109</f>
        <v>0.56000000000000227</v>
      </c>
      <c r="G109" s="15">
        <f>IF(E109&gt;0,E109,0)</f>
        <v>0.56000000000000227</v>
      </c>
      <c r="H109" s="7">
        <f>IF(G109&gt;0,1,0)</f>
        <v>1</v>
      </c>
      <c r="J109" s="15">
        <f t="shared" si="12"/>
        <v>0</v>
      </c>
      <c r="K109" s="7">
        <f t="shared" si="13"/>
        <v>0</v>
      </c>
      <c r="L109" s="7"/>
      <c r="M109" s="15">
        <f t="shared" si="14"/>
        <v>0</v>
      </c>
      <c r="N109" s="7">
        <f t="shared" si="15"/>
        <v>0</v>
      </c>
    </row>
    <row r="110" spans="1:15" x14ac:dyDescent="0.3">
      <c r="A110" s="5"/>
      <c r="B110" s="15"/>
      <c r="C110" s="17"/>
      <c r="D110" s="15"/>
      <c r="E110" s="15"/>
      <c r="G110" s="15"/>
      <c r="J110" s="15"/>
      <c r="K110" s="7"/>
      <c r="M110" s="15"/>
      <c r="N110" s="7"/>
    </row>
    <row r="111" spans="1:15" x14ac:dyDescent="0.3">
      <c r="A111" s="5"/>
      <c r="B111" s="15"/>
      <c r="C111" s="17"/>
      <c r="D111" s="15"/>
      <c r="E111" s="15"/>
      <c r="G111" s="15"/>
      <c r="J111" s="15"/>
      <c r="K111" s="7"/>
      <c r="M111" s="15"/>
      <c r="N111" s="7"/>
    </row>
    <row r="112" spans="1:15" x14ac:dyDescent="0.3">
      <c r="A112" s="5"/>
      <c r="B112" s="15"/>
      <c r="C112" s="17"/>
      <c r="D112" s="15"/>
      <c r="E112" s="15"/>
      <c r="G112" s="15"/>
      <c r="J112" s="15"/>
      <c r="K112" s="7"/>
      <c r="M112" s="15"/>
      <c r="N112" s="7"/>
      <c r="O112" s="29" t="s">
        <v>72</v>
      </c>
    </row>
    <row r="113" spans="1:14" x14ac:dyDescent="0.3">
      <c r="A113" s="5"/>
      <c r="B113" s="15"/>
      <c r="C113" s="17"/>
      <c r="D113" s="15"/>
      <c r="E113" s="15"/>
      <c r="G113" s="15"/>
      <c r="J113" s="15"/>
      <c r="K113" s="7"/>
      <c r="M113" s="29"/>
      <c r="N113" s="33"/>
    </row>
    <row r="114" spans="1:14" x14ac:dyDescent="0.3">
      <c r="A114" s="5"/>
      <c r="B114" s="15"/>
      <c r="C114" s="17"/>
      <c r="D114" s="15"/>
      <c r="E114" s="15"/>
      <c r="G114" s="15"/>
      <c r="J114" s="15"/>
      <c r="K114" s="7"/>
      <c r="M114" s="15"/>
      <c r="N114" s="7"/>
    </row>
    <row r="115" spans="1:14" x14ac:dyDescent="0.3">
      <c r="A115" s="5"/>
      <c r="B115" s="15"/>
      <c r="C115" s="17"/>
      <c r="D115" s="15"/>
      <c r="E115" s="15"/>
      <c r="G115" s="15"/>
      <c r="J115" s="15"/>
      <c r="K115" s="7"/>
      <c r="M115" s="15"/>
      <c r="N115" s="32" t="str">
        <f>+N1</f>
        <v>Exhibit NMPF - 37A</v>
      </c>
    </row>
    <row r="116" spans="1:14" x14ac:dyDescent="0.3">
      <c r="A116" s="21" t="s">
        <v>51</v>
      </c>
    </row>
    <row r="117" spans="1:14" ht="108" customHeight="1" x14ac:dyDescent="0.3">
      <c r="A117" s="1"/>
      <c r="B117" s="2" t="s">
        <v>0</v>
      </c>
      <c r="C117" s="2" t="s">
        <v>37</v>
      </c>
      <c r="E117" s="2" t="s">
        <v>40</v>
      </c>
      <c r="F117" s="2"/>
      <c r="G117" s="2" t="s">
        <v>110</v>
      </c>
      <c r="H117" s="2" t="s">
        <v>95</v>
      </c>
      <c r="J117" s="2" t="s">
        <v>111</v>
      </c>
      <c r="K117" s="2" t="s">
        <v>96</v>
      </c>
      <c r="L117" s="2"/>
      <c r="M117" s="2" t="s">
        <v>112</v>
      </c>
      <c r="N117" s="2" t="s">
        <v>97</v>
      </c>
    </row>
    <row r="118" spans="1:14" x14ac:dyDescent="0.3">
      <c r="A118" s="5"/>
      <c r="B118" s="15"/>
      <c r="C118" s="17"/>
      <c r="D118" s="15"/>
      <c r="E118" s="15"/>
      <c r="G118" s="15"/>
      <c r="J118" s="15"/>
      <c r="K118" s="7"/>
      <c r="M118" s="15"/>
      <c r="N118" s="7"/>
    </row>
    <row r="119" spans="1:14" x14ac:dyDescent="0.3">
      <c r="A119" s="5" t="s">
        <v>20</v>
      </c>
      <c r="B119" s="15">
        <v>20.97</v>
      </c>
      <c r="C119" s="17">
        <v>19.32</v>
      </c>
      <c r="D119" s="15"/>
      <c r="E119" s="15">
        <f t="shared" si="16"/>
        <v>-1.6499999999999986</v>
      </c>
      <c r="G119" s="15">
        <f t="shared" si="17"/>
        <v>0</v>
      </c>
      <c r="H119" s="7">
        <f t="shared" si="18"/>
        <v>0</v>
      </c>
      <c r="J119" s="15">
        <f t="shared" ref="J119:J166" si="19">IF(C119&gt;(B119+1.6),C119-B119-1.6,0)</f>
        <v>0</v>
      </c>
      <c r="K119" s="7">
        <f t="shared" ref="K119:K166" si="20">IF(J119&gt;0,1,0)</f>
        <v>0</v>
      </c>
      <c r="L119" s="7"/>
      <c r="M119" s="15">
        <f t="shared" ref="M119:M166" si="21">IF(C119&gt;(B119+2.2),C119-B119-2.2,0)</f>
        <v>0</v>
      </c>
      <c r="N119" s="7">
        <f t="shared" ref="N119:N166" si="22">IF(M119&gt;0,1,0)</f>
        <v>0</v>
      </c>
    </row>
    <row r="120" spans="1:14" x14ac:dyDescent="0.3">
      <c r="A120" s="5" t="s">
        <v>2</v>
      </c>
      <c r="B120" s="15">
        <v>19.68</v>
      </c>
      <c r="C120" s="17">
        <v>17.03</v>
      </c>
      <c r="D120" s="15"/>
      <c r="E120" s="15">
        <f t="shared" si="16"/>
        <v>-2.6499999999999986</v>
      </c>
      <c r="G120" s="15">
        <f t="shared" si="17"/>
        <v>0</v>
      </c>
      <c r="H120" s="7">
        <f t="shared" si="18"/>
        <v>0</v>
      </c>
      <c r="J120" s="15">
        <f t="shared" si="19"/>
        <v>0</v>
      </c>
      <c r="K120" s="7">
        <f t="shared" si="20"/>
        <v>0</v>
      </c>
      <c r="L120" s="7"/>
      <c r="M120" s="15">
        <f t="shared" si="21"/>
        <v>0</v>
      </c>
      <c r="N120" s="7">
        <f t="shared" si="22"/>
        <v>0</v>
      </c>
    </row>
    <row r="121" spans="1:14" x14ac:dyDescent="0.3">
      <c r="A121" s="5" t="s">
        <v>3</v>
      </c>
      <c r="B121" s="17">
        <v>16.7</v>
      </c>
      <c r="C121" s="17">
        <v>18</v>
      </c>
      <c r="D121" s="15"/>
      <c r="E121" s="15">
        <f t="shared" si="16"/>
        <v>1.3000000000000007</v>
      </c>
      <c r="G121" s="15">
        <f t="shared" si="17"/>
        <v>1.3000000000000007</v>
      </c>
      <c r="H121" s="7">
        <f t="shared" si="18"/>
        <v>1</v>
      </c>
      <c r="J121" s="15">
        <f t="shared" si="19"/>
        <v>0</v>
      </c>
      <c r="K121" s="7">
        <f t="shared" si="20"/>
        <v>0</v>
      </c>
      <c r="L121" s="7"/>
      <c r="M121" s="15">
        <f t="shared" si="21"/>
        <v>0</v>
      </c>
      <c r="N121" s="7">
        <f t="shared" si="22"/>
        <v>0</v>
      </c>
    </row>
    <row r="122" spans="1:14" x14ac:dyDescent="0.3">
      <c r="A122" s="5" t="s">
        <v>4</v>
      </c>
      <c r="B122" s="15">
        <v>18.61</v>
      </c>
      <c r="C122" s="17">
        <v>16.760000000000002</v>
      </c>
      <c r="D122" s="15"/>
      <c r="E122" s="15">
        <f t="shared" si="16"/>
        <v>-1.8499999999999979</v>
      </c>
      <c r="G122" s="15">
        <f t="shared" si="17"/>
        <v>0</v>
      </c>
      <c r="H122" s="7">
        <f t="shared" si="18"/>
        <v>0</v>
      </c>
      <c r="J122" s="15">
        <f t="shared" si="19"/>
        <v>0</v>
      </c>
      <c r="K122" s="7">
        <f t="shared" si="20"/>
        <v>0</v>
      </c>
      <c r="L122" s="7"/>
      <c r="M122" s="15">
        <f t="shared" si="21"/>
        <v>0</v>
      </c>
      <c r="N122" s="7">
        <f t="shared" si="22"/>
        <v>0</v>
      </c>
    </row>
    <row r="123" spans="1:14" x14ac:dyDescent="0.3">
      <c r="A123" s="5" t="s">
        <v>5</v>
      </c>
      <c r="B123" s="15">
        <v>16.62</v>
      </c>
      <c r="C123" s="17">
        <v>18.18</v>
      </c>
      <c r="D123" s="15"/>
      <c r="E123" s="15">
        <f t="shared" si="16"/>
        <v>1.5599999999999987</v>
      </c>
      <c r="G123" s="15">
        <f t="shared" si="17"/>
        <v>1.5599999999999987</v>
      </c>
      <c r="H123" s="7">
        <f t="shared" si="18"/>
        <v>1</v>
      </c>
      <c r="J123" s="15">
        <f t="shared" si="19"/>
        <v>0</v>
      </c>
      <c r="K123" s="7">
        <f t="shared" si="20"/>
        <v>0</v>
      </c>
      <c r="L123" s="7"/>
      <c r="M123" s="15">
        <f t="shared" si="21"/>
        <v>0</v>
      </c>
      <c r="N123" s="7">
        <f t="shared" si="22"/>
        <v>0</v>
      </c>
    </row>
    <row r="124" spans="1:14" x14ac:dyDescent="0.3">
      <c r="A124" s="5" t="s">
        <v>6</v>
      </c>
      <c r="B124" s="15">
        <v>18.18</v>
      </c>
      <c r="C124" s="17">
        <v>20.25</v>
      </c>
      <c r="D124" s="15"/>
      <c r="E124" s="15">
        <f t="shared" si="16"/>
        <v>2.0700000000000003</v>
      </c>
      <c r="G124" s="15">
        <f t="shared" si="17"/>
        <v>2.0700000000000003</v>
      </c>
      <c r="H124" s="7">
        <f t="shared" si="18"/>
        <v>1</v>
      </c>
      <c r="J124" s="15">
        <f t="shared" si="19"/>
        <v>0.4700000000000002</v>
      </c>
      <c r="K124" s="7">
        <f t="shared" si="20"/>
        <v>1</v>
      </c>
      <c r="L124" s="7"/>
      <c r="M124" s="15">
        <f t="shared" si="21"/>
        <v>0</v>
      </c>
      <c r="N124" s="7">
        <f t="shared" si="22"/>
        <v>0</v>
      </c>
    </row>
    <row r="125" spans="1:14" x14ac:dyDescent="0.3">
      <c r="A125" s="5" t="s">
        <v>7</v>
      </c>
      <c r="B125" s="15">
        <v>20.78</v>
      </c>
      <c r="C125" s="17">
        <v>18.239999999999998</v>
      </c>
      <c r="D125" s="15"/>
      <c r="E125" s="15">
        <f t="shared" si="16"/>
        <v>-2.5400000000000027</v>
      </c>
      <c r="G125" s="15">
        <f t="shared" si="17"/>
        <v>0</v>
      </c>
      <c r="H125" s="7">
        <f t="shared" si="18"/>
        <v>0</v>
      </c>
      <c r="J125" s="15">
        <f t="shared" si="19"/>
        <v>0</v>
      </c>
      <c r="K125" s="7">
        <f t="shared" si="20"/>
        <v>0</v>
      </c>
      <c r="L125" s="7"/>
      <c r="M125" s="15">
        <f t="shared" si="21"/>
        <v>0</v>
      </c>
      <c r="N125" s="7">
        <f t="shared" si="22"/>
        <v>0</v>
      </c>
    </row>
    <row r="126" spans="1:14" x14ac:dyDescent="0.3">
      <c r="A126" s="5" t="s">
        <v>8</v>
      </c>
      <c r="B126" s="15">
        <v>18.47</v>
      </c>
      <c r="C126" s="17">
        <v>17.32</v>
      </c>
      <c r="D126" s="15"/>
      <c r="E126" s="15">
        <f t="shared" si="16"/>
        <v>-1.1499999999999986</v>
      </c>
      <c r="G126" s="15">
        <f t="shared" si="17"/>
        <v>0</v>
      </c>
      <c r="H126" s="7">
        <f t="shared" si="18"/>
        <v>0</v>
      </c>
      <c r="J126" s="15">
        <f t="shared" si="19"/>
        <v>0</v>
      </c>
      <c r="K126" s="7">
        <f t="shared" si="20"/>
        <v>0</v>
      </c>
      <c r="L126" s="7"/>
      <c r="M126" s="15">
        <f t="shared" si="21"/>
        <v>0</v>
      </c>
      <c r="N126" s="7">
        <f t="shared" si="22"/>
        <v>0</v>
      </c>
    </row>
    <row r="127" spans="1:14" x14ac:dyDescent="0.3">
      <c r="A127" s="5" t="s">
        <v>9</v>
      </c>
      <c r="B127" s="15">
        <v>17.649999999999999</v>
      </c>
      <c r="C127" s="17">
        <v>16.28</v>
      </c>
      <c r="D127" s="15"/>
      <c r="E127" s="15">
        <f t="shared" si="16"/>
        <v>-1.3699999999999974</v>
      </c>
      <c r="G127" s="15">
        <f t="shared" si="17"/>
        <v>0</v>
      </c>
      <c r="H127" s="7">
        <f t="shared" si="18"/>
        <v>0</v>
      </c>
      <c r="J127" s="15">
        <f t="shared" si="19"/>
        <v>0</v>
      </c>
      <c r="K127" s="7">
        <f t="shared" si="20"/>
        <v>0</v>
      </c>
      <c r="L127" s="7"/>
      <c r="M127" s="15">
        <f t="shared" si="21"/>
        <v>0</v>
      </c>
      <c r="N127" s="7">
        <f t="shared" si="22"/>
        <v>0</v>
      </c>
    </row>
    <row r="128" spans="1:14" x14ac:dyDescent="0.3">
      <c r="A128" s="5" t="s">
        <v>10</v>
      </c>
      <c r="B128" s="15">
        <v>15.53</v>
      </c>
      <c r="C128" s="17">
        <v>17.059999999999999</v>
      </c>
      <c r="D128" s="15"/>
      <c r="E128" s="15">
        <f t="shared" si="16"/>
        <v>1.5299999999999994</v>
      </c>
      <c r="G128" s="15">
        <f t="shared" si="17"/>
        <v>1.5299999999999994</v>
      </c>
      <c r="H128" s="7">
        <f t="shared" si="18"/>
        <v>1</v>
      </c>
      <c r="J128" s="15">
        <f t="shared" si="19"/>
        <v>0</v>
      </c>
      <c r="K128" s="7">
        <f t="shared" si="20"/>
        <v>0</v>
      </c>
      <c r="L128" s="7"/>
      <c r="M128" s="15">
        <f t="shared" si="21"/>
        <v>0</v>
      </c>
      <c r="N128" s="7">
        <f t="shared" si="22"/>
        <v>0</v>
      </c>
    </row>
    <row r="129" spans="1:14" x14ac:dyDescent="0.3">
      <c r="A129" s="5" t="s">
        <v>11</v>
      </c>
      <c r="B129" s="15">
        <v>17.329999999999998</v>
      </c>
      <c r="C129" s="17">
        <v>15.51</v>
      </c>
      <c r="D129" s="15"/>
      <c r="E129" s="15">
        <f t="shared" si="16"/>
        <v>-1.8199999999999985</v>
      </c>
      <c r="G129" s="15">
        <f t="shared" si="17"/>
        <v>0</v>
      </c>
      <c r="H129" s="7">
        <f t="shared" si="18"/>
        <v>0</v>
      </c>
      <c r="J129" s="15">
        <f t="shared" si="19"/>
        <v>0</v>
      </c>
      <c r="K129" s="7">
        <f t="shared" si="20"/>
        <v>0</v>
      </c>
      <c r="L129" s="7"/>
      <c r="M129" s="15">
        <f t="shared" si="21"/>
        <v>0</v>
      </c>
      <c r="N129" s="7">
        <f t="shared" si="22"/>
        <v>0</v>
      </c>
    </row>
    <row r="130" spans="1:14" x14ac:dyDescent="0.3">
      <c r="A130" s="5" t="s">
        <v>12</v>
      </c>
      <c r="B130" s="17">
        <v>15.43</v>
      </c>
      <c r="C130" s="17">
        <v>15.28</v>
      </c>
      <c r="D130" s="15"/>
      <c r="E130" s="15">
        <f t="shared" si="16"/>
        <v>-0.15000000000000036</v>
      </c>
      <c r="G130" s="15">
        <f t="shared" si="17"/>
        <v>0</v>
      </c>
      <c r="H130" s="7">
        <f t="shared" si="18"/>
        <v>0</v>
      </c>
      <c r="J130" s="15">
        <f t="shared" si="19"/>
        <v>0</v>
      </c>
      <c r="K130" s="7">
        <f t="shared" si="20"/>
        <v>0</v>
      </c>
      <c r="L130" s="7"/>
      <c r="M130" s="15">
        <f t="shared" si="21"/>
        <v>0</v>
      </c>
      <c r="N130" s="7">
        <f t="shared" si="22"/>
        <v>0</v>
      </c>
    </row>
    <row r="131" spans="1:14" x14ac:dyDescent="0.3">
      <c r="A131" s="5" t="s">
        <v>21</v>
      </c>
      <c r="B131" s="17">
        <v>15.74</v>
      </c>
      <c r="C131" s="17">
        <v>10.78</v>
      </c>
      <c r="D131" s="15"/>
      <c r="E131" s="15">
        <f t="shared" si="16"/>
        <v>-4.9600000000000009</v>
      </c>
      <c r="G131" s="15">
        <f t="shared" si="17"/>
        <v>0</v>
      </c>
      <c r="H131" s="7">
        <f t="shared" si="18"/>
        <v>0</v>
      </c>
      <c r="J131" s="15">
        <f t="shared" si="19"/>
        <v>0</v>
      </c>
      <c r="K131" s="7">
        <f t="shared" si="20"/>
        <v>0</v>
      </c>
      <c r="L131" s="7"/>
      <c r="M131" s="15">
        <f t="shared" si="21"/>
        <v>0</v>
      </c>
      <c r="N131" s="7">
        <f t="shared" si="22"/>
        <v>0</v>
      </c>
    </row>
    <row r="132" spans="1:14" x14ac:dyDescent="0.3">
      <c r="A132" s="5" t="s">
        <v>2</v>
      </c>
      <c r="B132" s="15">
        <v>10.72</v>
      </c>
      <c r="C132" s="17">
        <v>9.31</v>
      </c>
      <c r="D132" s="15"/>
      <c r="E132" s="15">
        <f t="shared" si="16"/>
        <v>-1.4100000000000001</v>
      </c>
      <c r="G132" s="15">
        <f t="shared" si="17"/>
        <v>0</v>
      </c>
      <c r="H132" s="7">
        <f t="shared" si="18"/>
        <v>0</v>
      </c>
      <c r="J132" s="15">
        <f t="shared" si="19"/>
        <v>0</v>
      </c>
      <c r="K132" s="7">
        <f t="shared" si="20"/>
        <v>0</v>
      </c>
      <c r="L132" s="7"/>
      <c r="M132" s="15">
        <f t="shared" si="21"/>
        <v>0</v>
      </c>
      <c r="N132" s="7">
        <f t="shared" si="22"/>
        <v>0</v>
      </c>
    </row>
    <row r="133" spans="1:14" x14ac:dyDescent="0.3">
      <c r="A133" s="5" t="s">
        <v>3</v>
      </c>
      <c r="B133" s="17">
        <v>9.43</v>
      </c>
      <c r="C133" s="17">
        <v>10.44</v>
      </c>
      <c r="D133" s="15"/>
      <c r="E133" s="15">
        <f t="shared" si="16"/>
        <v>1.0099999999999998</v>
      </c>
      <c r="G133" s="15">
        <f t="shared" si="17"/>
        <v>1.0099999999999998</v>
      </c>
      <c r="H133" s="7">
        <f t="shared" si="18"/>
        <v>1</v>
      </c>
      <c r="J133" s="15">
        <f t="shared" si="19"/>
        <v>0</v>
      </c>
      <c r="K133" s="7">
        <f t="shared" si="20"/>
        <v>0</v>
      </c>
      <c r="L133" s="7"/>
      <c r="M133" s="15">
        <f t="shared" si="21"/>
        <v>0</v>
      </c>
      <c r="N133" s="7">
        <f t="shared" si="22"/>
        <v>0</v>
      </c>
    </row>
    <row r="134" spans="1:14" x14ac:dyDescent="0.3">
      <c r="A134" s="5" t="s">
        <v>4</v>
      </c>
      <c r="B134" s="15">
        <v>10.36</v>
      </c>
      <c r="C134" s="17">
        <v>10.78</v>
      </c>
      <c r="D134" s="15"/>
      <c r="E134" s="15">
        <f t="shared" si="16"/>
        <v>0.41999999999999993</v>
      </c>
      <c r="G134" s="15">
        <f t="shared" si="17"/>
        <v>0.41999999999999993</v>
      </c>
      <c r="H134" s="7">
        <f t="shared" si="18"/>
        <v>1</v>
      </c>
      <c r="J134" s="15">
        <f t="shared" si="19"/>
        <v>0</v>
      </c>
      <c r="K134" s="7">
        <f t="shared" si="20"/>
        <v>0</v>
      </c>
      <c r="L134" s="7"/>
      <c r="M134" s="15">
        <f t="shared" si="21"/>
        <v>0</v>
      </c>
      <c r="N134" s="7">
        <f t="shared" si="22"/>
        <v>0</v>
      </c>
    </row>
    <row r="135" spans="1:14" x14ac:dyDescent="0.3">
      <c r="A135" s="5" t="s">
        <v>5</v>
      </c>
      <c r="B135" s="15">
        <v>10.97</v>
      </c>
      <c r="C135" s="17">
        <v>9.84</v>
      </c>
      <c r="D135" s="15"/>
      <c r="E135" s="15">
        <f t="shared" si="16"/>
        <v>-1.1300000000000008</v>
      </c>
      <c r="G135" s="15">
        <f t="shared" si="17"/>
        <v>0</v>
      </c>
      <c r="H135" s="7">
        <f t="shared" si="18"/>
        <v>0</v>
      </c>
      <c r="J135" s="15">
        <f t="shared" si="19"/>
        <v>0</v>
      </c>
      <c r="K135" s="7">
        <f t="shared" si="20"/>
        <v>0</v>
      </c>
      <c r="L135" s="7"/>
      <c r="M135" s="15">
        <f t="shared" si="21"/>
        <v>0</v>
      </c>
      <c r="N135" s="7">
        <f t="shared" si="22"/>
        <v>0</v>
      </c>
    </row>
    <row r="136" spans="1:14" x14ac:dyDescent="0.3">
      <c r="A136" s="5" t="s">
        <v>6</v>
      </c>
      <c r="B136" s="15">
        <v>10.08</v>
      </c>
      <c r="C136" s="17">
        <v>9.9700000000000006</v>
      </c>
      <c r="D136" s="15"/>
      <c r="E136" s="15">
        <f t="shared" si="16"/>
        <v>-0.10999999999999943</v>
      </c>
      <c r="G136" s="15">
        <f t="shared" si="17"/>
        <v>0</v>
      </c>
      <c r="H136" s="7">
        <f t="shared" si="18"/>
        <v>0</v>
      </c>
      <c r="J136" s="15">
        <f t="shared" si="19"/>
        <v>0</v>
      </c>
      <c r="K136" s="7">
        <f t="shared" si="20"/>
        <v>0</v>
      </c>
      <c r="L136" s="7"/>
      <c r="M136" s="15">
        <f t="shared" si="21"/>
        <v>0</v>
      </c>
      <c r="N136" s="7">
        <f t="shared" si="22"/>
        <v>0</v>
      </c>
    </row>
    <row r="137" spans="1:14" x14ac:dyDescent="0.3">
      <c r="A137" s="5" t="s">
        <v>7</v>
      </c>
      <c r="B137" s="15">
        <v>10.26</v>
      </c>
      <c r="C137" s="17">
        <v>9.9700000000000006</v>
      </c>
      <c r="D137" s="15"/>
      <c r="E137" s="15">
        <f t="shared" si="16"/>
        <v>-0.28999999999999915</v>
      </c>
      <c r="G137" s="15">
        <f t="shared" si="17"/>
        <v>0</v>
      </c>
      <c r="H137" s="7">
        <f t="shared" si="18"/>
        <v>0</v>
      </c>
      <c r="J137" s="15">
        <f t="shared" si="19"/>
        <v>0</v>
      </c>
      <c r="K137" s="7">
        <f t="shared" si="20"/>
        <v>0</v>
      </c>
      <c r="L137" s="7"/>
      <c r="M137" s="15">
        <f t="shared" si="21"/>
        <v>0</v>
      </c>
      <c r="N137" s="7">
        <f t="shared" si="22"/>
        <v>0</v>
      </c>
    </row>
    <row r="138" spans="1:14" x14ac:dyDescent="0.3">
      <c r="A138" s="5" t="s">
        <v>8</v>
      </c>
      <c r="B138" s="17">
        <v>10.039999999999999</v>
      </c>
      <c r="C138" s="17">
        <v>11.2</v>
      </c>
      <c r="D138" s="15"/>
      <c r="E138" s="15">
        <f t="shared" si="16"/>
        <v>1.1600000000000001</v>
      </c>
      <c r="G138" s="15">
        <f t="shared" si="17"/>
        <v>1.1600000000000001</v>
      </c>
      <c r="H138" s="7">
        <f t="shared" si="18"/>
        <v>1</v>
      </c>
      <c r="J138" s="15">
        <f t="shared" si="19"/>
        <v>0</v>
      </c>
      <c r="K138" s="7">
        <f t="shared" si="20"/>
        <v>0</v>
      </c>
      <c r="L138" s="7"/>
      <c r="M138" s="15">
        <f t="shared" si="21"/>
        <v>0</v>
      </c>
      <c r="N138" s="7">
        <f t="shared" si="22"/>
        <v>0</v>
      </c>
    </row>
    <row r="139" spans="1:14" x14ac:dyDescent="0.3">
      <c r="A139" s="5" t="s">
        <v>9</v>
      </c>
      <c r="B139" s="15">
        <v>10.93</v>
      </c>
      <c r="C139" s="17">
        <v>12.11</v>
      </c>
      <c r="D139" s="15"/>
      <c r="E139" s="15">
        <f t="shared" si="16"/>
        <v>1.1799999999999997</v>
      </c>
      <c r="G139" s="15">
        <f t="shared" si="17"/>
        <v>1.1799999999999997</v>
      </c>
      <c r="H139" s="7">
        <f t="shared" si="18"/>
        <v>1</v>
      </c>
      <c r="J139" s="15">
        <f t="shared" si="19"/>
        <v>0</v>
      </c>
      <c r="K139" s="7">
        <f t="shared" si="20"/>
        <v>0</v>
      </c>
      <c r="L139" s="7"/>
      <c r="M139" s="15">
        <f t="shared" si="21"/>
        <v>0</v>
      </c>
      <c r="N139" s="7">
        <f t="shared" si="22"/>
        <v>0</v>
      </c>
    </row>
    <row r="140" spans="1:14" x14ac:dyDescent="0.3">
      <c r="A140" s="5" t="s">
        <v>10</v>
      </c>
      <c r="B140" s="15">
        <v>12.35</v>
      </c>
      <c r="C140" s="17">
        <v>12.82</v>
      </c>
      <c r="D140" s="15"/>
      <c r="E140" s="15">
        <f t="shared" si="16"/>
        <v>0.47000000000000064</v>
      </c>
      <c r="G140" s="15">
        <f t="shared" si="17"/>
        <v>0.47000000000000064</v>
      </c>
      <c r="H140" s="7">
        <f t="shared" si="18"/>
        <v>1</v>
      </c>
      <c r="J140" s="15">
        <f t="shared" si="19"/>
        <v>0</v>
      </c>
      <c r="K140" s="7">
        <f t="shared" si="20"/>
        <v>0</v>
      </c>
      <c r="L140" s="7"/>
      <c r="M140" s="15">
        <f t="shared" si="21"/>
        <v>0</v>
      </c>
      <c r="N140" s="7">
        <f t="shared" si="22"/>
        <v>0</v>
      </c>
    </row>
    <row r="141" spans="1:14" x14ac:dyDescent="0.3">
      <c r="A141" s="5" t="s">
        <v>11</v>
      </c>
      <c r="B141" s="15">
        <v>12.86</v>
      </c>
      <c r="C141" s="17">
        <v>14.08</v>
      </c>
      <c r="D141" s="15"/>
      <c r="E141" s="15">
        <f t="shared" si="16"/>
        <v>1.2200000000000006</v>
      </c>
      <c r="G141" s="15">
        <f t="shared" si="17"/>
        <v>1.2200000000000006</v>
      </c>
      <c r="H141" s="7">
        <f t="shared" si="18"/>
        <v>1</v>
      </c>
      <c r="J141" s="15">
        <f t="shared" si="19"/>
        <v>0</v>
      </c>
      <c r="K141" s="7">
        <f t="shared" si="20"/>
        <v>0</v>
      </c>
      <c r="L141" s="7"/>
      <c r="M141" s="15">
        <f t="shared" si="21"/>
        <v>0</v>
      </c>
      <c r="N141" s="7">
        <f t="shared" si="22"/>
        <v>0</v>
      </c>
    </row>
    <row r="142" spans="1:14" x14ac:dyDescent="0.3">
      <c r="A142" s="5" t="s">
        <v>12</v>
      </c>
      <c r="B142" s="15">
        <v>13.99</v>
      </c>
      <c r="C142" s="17">
        <v>14.98</v>
      </c>
      <c r="D142" s="15"/>
      <c r="E142" s="15">
        <f t="shared" si="16"/>
        <v>0.99000000000000021</v>
      </c>
      <c r="G142" s="15">
        <f t="shared" si="17"/>
        <v>0.99000000000000021</v>
      </c>
      <c r="H142" s="7">
        <f t="shared" si="18"/>
        <v>1</v>
      </c>
      <c r="J142" s="15">
        <f t="shared" si="19"/>
        <v>0</v>
      </c>
      <c r="K142" s="7">
        <f t="shared" si="20"/>
        <v>0</v>
      </c>
      <c r="L142" s="7"/>
      <c r="M142" s="15">
        <f t="shared" si="21"/>
        <v>0</v>
      </c>
      <c r="N142" s="7">
        <f t="shared" si="22"/>
        <v>0</v>
      </c>
    </row>
    <row r="143" spans="1:14" x14ac:dyDescent="0.3">
      <c r="A143" s="5" t="s">
        <v>22</v>
      </c>
      <c r="B143" s="17">
        <v>15.03</v>
      </c>
      <c r="C143" s="17">
        <v>14.5</v>
      </c>
      <c r="D143" s="15"/>
      <c r="E143" s="15">
        <f t="shared" si="16"/>
        <v>-0.52999999999999936</v>
      </c>
      <c r="G143" s="15">
        <f t="shared" si="17"/>
        <v>0</v>
      </c>
      <c r="H143" s="7">
        <f t="shared" si="18"/>
        <v>0</v>
      </c>
      <c r="J143" s="15">
        <f t="shared" si="19"/>
        <v>0</v>
      </c>
      <c r="K143" s="7">
        <f t="shared" si="20"/>
        <v>0</v>
      </c>
      <c r="L143" s="7"/>
      <c r="M143" s="15">
        <f t="shared" si="21"/>
        <v>0</v>
      </c>
      <c r="N143" s="7">
        <f t="shared" si="22"/>
        <v>0</v>
      </c>
    </row>
    <row r="144" spans="1:14" x14ac:dyDescent="0.3">
      <c r="A144" s="5" t="s">
        <v>2</v>
      </c>
      <c r="B144" s="15">
        <v>14.84</v>
      </c>
      <c r="C144" s="17">
        <v>14.28</v>
      </c>
      <c r="D144" s="15"/>
      <c r="E144" s="15">
        <f t="shared" si="16"/>
        <v>-0.5600000000000005</v>
      </c>
      <c r="G144" s="15">
        <f t="shared" si="17"/>
        <v>0</v>
      </c>
      <c r="H144" s="7">
        <f t="shared" si="18"/>
        <v>0</v>
      </c>
      <c r="J144" s="15">
        <f t="shared" si="19"/>
        <v>0</v>
      </c>
      <c r="K144" s="7">
        <f t="shared" si="20"/>
        <v>0</v>
      </c>
      <c r="L144" s="7"/>
      <c r="M144" s="15">
        <f t="shared" si="21"/>
        <v>0</v>
      </c>
      <c r="N144" s="7">
        <f t="shared" si="22"/>
        <v>0</v>
      </c>
    </row>
    <row r="145" spans="1:14" x14ac:dyDescent="0.3">
      <c r="A145" s="5" t="s">
        <v>3</v>
      </c>
      <c r="B145" s="17">
        <v>14.34</v>
      </c>
      <c r="C145" s="17">
        <v>12.78</v>
      </c>
      <c r="D145" s="15"/>
      <c r="E145" s="15">
        <f t="shared" si="16"/>
        <v>-1.5600000000000005</v>
      </c>
      <c r="G145" s="15">
        <f t="shared" si="17"/>
        <v>0</v>
      </c>
      <c r="H145" s="7">
        <f t="shared" si="18"/>
        <v>0</v>
      </c>
      <c r="J145" s="15">
        <f t="shared" si="19"/>
        <v>0</v>
      </c>
      <c r="K145" s="7">
        <f t="shared" si="20"/>
        <v>0</v>
      </c>
      <c r="L145" s="7"/>
      <c r="M145" s="15">
        <f t="shared" si="21"/>
        <v>0</v>
      </c>
      <c r="N145" s="7">
        <f t="shared" si="22"/>
        <v>0</v>
      </c>
    </row>
    <row r="146" spans="1:14" x14ac:dyDescent="0.3">
      <c r="A146" s="5" t="s">
        <v>4</v>
      </c>
      <c r="B146" s="15">
        <v>13.22</v>
      </c>
      <c r="C146" s="17">
        <v>12.92</v>
      </c>
      <c r="D146" s="15"/>
      <c r="E146" s="15">
        <f t="shared" si="16"/>
        <v>-0.30000000000000071</v>
      </c>
      <c r="G146" s="15">
        <f t="shared" si="17"/>
        <v>0</v>
      </c>
      <c r="H146" s="7">
        <f t="shared" si="18"/>
        <v>0</v>
      </c>
      <c r="J146" s="15">
        <f t="shared" si="19"/>
        <v>0</v>
      </c>
      <c r="K146" s="7">
        <f t="shared" si="20"/>
        <v>0</v>
      </c>
      <c r="L146" s="7"/>
      <c r="M146" s="15">
        <f t="shared" si="21"/>
        <v>0</v>
      </c>
      <c r="N146" s="7">
        <f t="shared" si="22"/>
        <v>0</v>
      </c>
    </row>
    <row r="147" spans="1:14" x14ac:dyDescent="0.3">
      <c r="A147" s="5" t="s">
        <v>5</v>
      </c>
      <c r="B147" s="15">
        <v>13.8</v>
      </c>
      <c r="C147" s="17">
        <v>13.38</v>
      </c>
      <c r="D147" s="15"/>
      <c r="E147" s="15">
        <f t="shared" si="16"/>
        <v>-0.41999999999999993</v>
      </c>
      <c r="G147" s="15">
        <f t="shared" si="17"/>
        <v>0</v>
      </c>
      <c r="H147" s="7">
        <f t="shared" si="18"/>
        <v>0</v>
      </c>
      <c r="J147" s="15">
        <f t="shared" si="19"/>
        <v>0</v>
      </c>
      <c r="K147" s="7">
        <f t="shared" si="20"/>
        <v>0</v>
      </c>
      <c r="L147" s="7"/>
      <c r="M147" s="15">
        <f t="shared" si="21"/>
        <v>0</v>
      </c>
      <c r="N147" s="7">
        <f t="shared" si="22"/>
        <v>0</v>
      </c>
    </row>
    <row r="148" spans="1:14" x14ac:dyDescent="0.3">
      <c r="A148" s="5" t="s">
        <v>6</v>
      </c>
      <c r="B148" s="15">
        <v>15.28</v>
      </c>
      <c r="C148" s="17">
        <v>13.62</v>
      </c>
      <c r="D148" s="15"/>
      <c r="E148" s="15">
        <f t="shared" si="16"/>
        <v>-1.6600000000000001</v>
      </c>
      <c r="G148" s="15">
        <f t="shared" si="17"/>
        <v>0</v>
      </c>
      <c r="H148" s="7">
        <f t="shared" si="18"/>
        <v>0</v>
      </c>
      <c r="J148" s="15">
        <f t="shared" si="19"/>
        <v>0</v>
      </c>
      <c r="K148" s="7">
        <f t="shared" si="20"/>
        <v>0</v>
      </c>
      <c r="L148" s="7"/>
      <c r="M148" s="15">
        <f t="shared" si="21"/>
        <v>0</v>
      </c>
      <c r="N148" s="7">
        <f t="shared" si="22"/>
        <v>0</v>
      </c>
    </row>
    <row r="149" spans="1:14" x14ac:dyDescent="0.3">
      <c r="A149" s="5" t="s">
        <v>7</v>
      </c>
      <c r="B149" s="17">
        <v>15.66</v>
      </c>
      <c r="C149" s="17">
        <v>13.74</v>
      </c>
      <c r="D149" s="15"/>
      <c r="E149" s="15">
        <f t="shared" si="16"/>
        <v>-1.92</v>
      </c>
      <c r="G149" s="15">
        <f t="shared" si="17"/>
        <v>0</v>
      </c>
      <c r="H149" s="7">
        <f t="shared" si="18"/>
        <v>0</v>
      </c>
      <c r="J149" s="15">
        <f t="shared" si="19"/>
        <v>0</v>
      </c>
      <c r="K149" s="7">
        <f t="shared" si="20"/>
        <v>0</v>
      </c>
      <c r="L149" s="7"/>
      <c r="M149" s="15">
        <f t="shared" si="21"/>
        <v>0</v>
      </c>
      <c r="N149" s="7">
        <f t="shared" si="22"/>
        <v>0</v>
      </c>
    </row>
    <row r="150" spans="1:14" x14ac:dyDescent="0.3">
      <c r="A150" s="5" t="s">
        <v>8</v>
      </c>
      <c r="B150" s="17">
        <v>15.77</v>
      </c>
      <c r="C150" s="17">
        <v>15.18</v>
      </c>
      <c r="D150" s="15"/>
      <c r="E150" s="15">
        <f t="shared" si="16"/>
        <v>-0.58999999999999986</v>
      </c>
      <c r="G150" s="15">
        <f t="shared" si="17"/>
        <v>0</v>
      </c>
      <c r="H150" s="7">
        <f t="shared" si="18"/>
        <v>0</v>
      </c>
      <c r="J150" s="15">
        <f t="shared" si="19"/>
        <v>0</v>
      </c>
      <c r="K150" s="7">
        <f t="shared" si="20"/>
        <v>0</v>
      </c>
      <c r="L150" s="7"/>
      <c r="M150" s="15">
        <f t="shared" si="21"/>
        <v>0</v>
      </c>
      <c r="N150" s="7">
        <f t="shared" si="22"/>
        <v>0</v>
      </c>
    </row>
    <row r="151" spans="1:14" x14ac:dyDescent="0.3">
      <c r="A151" s="5" t="s">
        <v>9</v>
      </c>
      <c r="B151" s="15">
        <v>15.5</v>
      </c>
      <c r="C151" s="17">
        <v>16.260000000000002</v>
      </c>
      <c r="D151" s="15"/>
      <c r="E151" s="15">
        <f t="shared" ref="E151:E219" si="23">+C151-B151</f>
        <v>0.76000000000000156</v>
      </c>
      <c r="G151" s="15">
        <f t="shared" ref="G151:G219" si="24">IF(E151&gt;0,E151,0)</f>
        <v>0.76000000000000156</v>
      </c>
      <c r="H151" s="7">
        <f t="shared" ref="H151:H219" si="25">IF(G151&gt;0,1,0)</f>
        <v>1</v>
      </c>
      <c r="J151" s="15">
        <f t="shared" si="19"/>
        <v>0</v>
      </c>
      <c r="K151" s="7">
        <f t="shared" si="20"/>
        <v>0</v>
      </c>
      <c r="L151" s="7"/>
      <c r="M151" s="15">
        <f t="shared" si="21"/>
        <v>0</v>
      </c>
      <c r="N151" s="7">
        <f t="shared" si="22"/>
        <v>0</v>
      </c>
    </row>
    <row r="152" spans="1:14" x14ac:dyDescent="0.3">
      <c r="A152" s="5" t="s">
        <v>10</v>
      </c>
      <c r="B152" s="15">
        <v>16.579999999999998</v>
      </c>
      <c r="C152" s="17">
        <v>16.940000000000001</v>
      </c>
      <c r="D152" s="15"/>
      <c r="E152" s="15">
        <f t="shared" si="23"/>
        <v>0.36000000000000298</v>
      </c>
      <c r="G152" s="15">
        <f t="shared" si="24"/>
        <v>0.36000000000000298</v>
      </c>
      <c r="H152" s="7">
        <f t="shared" si="25"/>
        <v>1</v>
      </c>
      <c r="J152" s="15">
        <f t="shared" si="19"/>
        <v>0</v>
      </c>
      <c r="K152" s="7">
        <f t="shared" si="20"/>
        <v>0</v>
      </c>
      <c r="L152" s="7"/>
      <c r="M152" s="15">
        <f t="shared" si="21"/>
        <v>0</v>
      </c>
      <c r="N152" s="7">
        <f t="shared" si="22"/>
        <v>0</v>
      </c>
    </row>
    <row r="153" spans="1:14" x14ac:dyDescent="0.3">
      <c r="A153" s="5" t="s">
        <v>11</v>
      </c>
      <c r="B153" s="15">
        <v>17.239999999999998</v>
      </c>
      <c r="C153" s="17">
        <v>15.44</v>
      </c>
      <c r="D153" s="15"/>
      <c r="E153" s="15">
        <f t="shared" si="23"/>
        <v>-1.7999999999999989</v>
      </c>
      <c r="G153" s="15">
        <f t="shared" si="24"/>
        <v>0</v>
      </c>
      <c r="H153" s="7">
        <f t="shared" si="25"/>
        <v>0</v>
      </c>
      <c r="J153" s="15">
        <f t="shared" si="19"/>
        <v>0</v>
      </c>
      <c r="K153" s="7">
        <f t="shared" si="20"/>
        <v>0</v>
      </c>
      <c r="L153" s="7"/>
      <c r="M153" s="15">
        <f t="shared" si="21"/>
        <v>0</v>
      </c>
      <c r="N153" s="7">
        <f t="shared" si="22"/>
        <v>0</v>
      </c>
    </row>
    <row r="154" spans="1:14" x14ac:dyDescent="0.3">
      <c r="A154" s="5" t="s">
        <v>12</v>
      </c>
      <c r="B154" s="15">
        <v>16.96</v>
      </c>
      <c r="C154" s="15">
        <v>13.83</v>
      </c>
      <c r="D154" s="15"/>
      <c r="E154" s="15">
        <f t="shared" si="23"/>
        <v>-3.1300000000000008</v>
      </c>
      <c r="G154" s="15">
        <f t="shared" si="24"/>
        <v>0</v>
      </c>
      <c r="H154" s="7">
        <f t="shared" si="25"/>
        <v>0</v>
      </c>
      <c r="J154" s="15">
        <f t="shared" si="19"/>
        <v>0</v>
      </c>
      <c r="K154" s="7">
        <f t="shared" si="20"/>
        <v>0</v>
      </c>
      <c r="L154" s="7"/>
      <c r="M154" s="15">
        <f t="shared" si="21"/>
        <v>0</v>
      </c>
      <c r="N154" s="7">
        <f t="shared" si="22"/>
        <v>0</v>
      </c>
    </row>
    <row r="155" spans="1:14" x14ac:dyDescent="0.3">
      <c r="A155" s="5" t="s">
        <v>23</v>
      </c>
      <c r="B155" s="17">
        <v>15.2</v>
      </c>
      <c r="C155" s="17">
        <v>13.48</v>
      </c>
      <c r="D155" s="15"/>
      <c r="E155" s="15">
        <f t="shared" si="23"/>
        <v>-1.7199999999999989</v>
      </c>
      <c r="G155" s="15">
        <f t="shared" si="24"/>
        <v>0</v>
      </c>
      <c r="H155" s="7">
        <f t="shared" si="25"/>
        <v>0</v>
      </c>
      <c r="J155" s="15">
        <f t="shared" si="19"/>
        <v>0</v>
      </c>
      <c r="K155" s="7">
        <f t="shared" si="20"/>
        <v>0</v>
      </c>
      <c r="L155" s="7"/>
      <c r="M155" s="15">
        <f t="shared" si="21"/>
        <v>0</v>
      </c>
      <c r="N155" s="7">
        <f t="shared" si="22"/>
        <v>0</v>
      </c>
    </row>
    <row r="156" spans="1:14" x14ac:dyDescent="0.3">
      <c r="A156" s="5" t="s">
        <v>2</v>
      </c>
      <c r="B156" s="15">
        <v>15.89</v>
      </c>
      <c r="C156" s="17">
        <v>17</v>
      </c>
      <c r="D156" s="15"/>
      <c r="E156" s="15">
        <f t="shared" si="23"/>
        <v>1.1099999999999994</v>
      </c>
      <c r="G156" s="15">
        <f t="shared" si="24"/>
        <v>1.1099999999999994</v>
      </c>
      <c r="H156" s="7">
        <f t="shared" si="25"/>
        <v>1</v>
      </c>
      <c r="J156" s="15">
        <f t="shared" si="19"/>
        <v>0</v>
      </c>
      <c r="K156" s="7">
        <f t="shared" si="20"/>
        <v>0</v>
      </c>
      <c r="L156" s="7"/>
      <c r="M156" s="15">
        <f t="shared" si="21"/>
        <v>0</v>
      </c>
      <c r="N156" s="7">
        <f t="shared" si="22"/>
        <v>0</v>
      </c>
    </row>
    <row r="157" spans="1:14" x14ac:dyDescent="0.3">
      <c r="A157" s="5" t="s">
        <v>3</v>
      </c>
      <c r="B157" s="17">
        <v>18.23</v>
      </c>
      <c r="C157" s="17">
        <v>19.399999999999999</v>
      </c>
      <c r="D157" s="15"/>
      <c r="E157" s="15">
        <f t="shared" si="23"/>
        <v>1.1699999999999982</v>
      </c>
      <c r="G157" s="15">
        <f t="shared" si="24"/>
        <v>1.1699999999999982</v>
      </c>
      <c r="H157" s="7">
        <f t="shared" si="25"/>
        <v>1</v>
      </c>
      <c r="J157" s="15">
        <f t="shared" si="19"/>
        <v>0</v>
      </c>
      <c r="K157" s="7">
        <f t="shared" si="20"/>
        <v>0</v>
      </c>
      <c r="L157" s="7"/>
      <c r="M157" s="15">
        <f t="shared" si="21"/>
        <v>0</v>
      </c>
      <c r="N157" s="7">
        <f t="shared" si="22"/>
        <v>0</v>
      </c>
    </row>
    <row r="158" spans="1:14" x14ac:dyDescent="0.3">
      <c r="A158" s="5" t="s">
        <v>4</v>
      </c>
      <c r="B158" s="15">
        <v>19.43</v>
      </c>
      <c r="C158" s="17">
        <v>16.87</v>
      </c>
      <c r="D158" s="15"/>
      <c r="E158" s="15">
        <f t="shared" si="23"/>
        <v>-2.5599999999999987</v>
      </c>
      <c r="G158" s="15">
        <f t="shared" si="24"/>
        <v>0</v>
      </c>
      <c r="H158" s="7">
        <f t="shared" si="25"/>
        <v>0</v>
      </c>
      <c r="J158" s="15">
        <f t="shared" si="19"/>
        <v>0</v>
      </c>
      <c r="K158" s="7">
        <f t="shared" si="20"/>
        <v>0</v>
      </c>
      <c r="L158" s="7"/>
      <c r="M158" s="15">
        <f t="shared" si="21"/>
        <v>0</v>
      </c>
      <c r="N158" s="7">
        <f t="shared" si="22"/>
        <v>0</v>
      </c>
    </row>
    <row r="159" spans="1:14" x14ac:dyDescent="0.3">
      <c r="A159" s="5" t="s">
        <v>5</v>
      </c>
      <c r="B159" s="15">
        <v>19.75</v>
      </c>
      <c r="C159" s="17">
        <v>16.52</v>
      </c>
      <c r="D159" s="15"/>
      <c r="E159" s="15">
        <f t="shared" si="23"/>
        <v>-3.2300000000000004</v>
      </c>
      <c r="G159" s="15">
        <f t="shared" si="24"/>
        <v>0</v>
      </c>
      <c r="H159" s="7">
        <f t="shared" si="25"/>
        <v>0</v>
      </c>
      <c r="J159" s="15">
        <f t="shared" si="19"/>
        <v>0</v>
      </c>
      <c r="K159" s="7">
        <f t="shared" si="20"/>
        <v>0</v>
      </c>
      <c r="L159" s="7"/>
      <c r="M159" s="15">
        <f t="shared" si="21"/>
        <v>0</v>
      </c>
      <c r="N159" s="7">
        <f t="shared" si="22"/>
        <v>0</v>
      </c>
    </row>
    <row r="160" spans="1:14" x14ac:dyDescent="0.3">
      <c r="A160" s="5" t="s">
        <v>6</v>
      </c>
      <c r="B160" s="15">
        <v>20.32</v>
      </c>
      <c r="C160" s="17">
        <v>19.11</v>
      </c>
      <c r="D160" s="15"/>
      <c r="E160" s="15">
        <f t="shared" si="23"/>
        <v>-1.2100000000000009</v>
      </c>
      <c r="G160" s="15">
        <f t="shared" si="24"/>
        <v>0</v>
      </c>
      <c r="H160" s="7">
        <f t="shared" si="25"/>
        <v>0</v>
      </c>
      <c r="J160" s="15">
        <f t="shared" si="19"/>
        <v>0</v>
      </c>
      <c r="K160" s="7">
        <f t="shared" si="20"/>
        <v>0</v>
      </c>
      <c r="L160" s="7"/>
      <c r="M160" s="15">
        <f t="shared" si="21"/>
        <v>0</v>
      </c>
      <c r="N160" s="7">
        <f t="shared" si="22"/>
        <v>0</v>
      </c>
    </row>
    <row r="161" spans="1:15" x14ac:dyDescent="0.3">
      <c r="A161" s="5" t="s">
        <v>7</v>
      </c>
      <c r="B161" s="17">
        <v>21.03</v>
      </c>
      <c r="C161" s="17">
        <v>21.39</v>
      </c>
      <c r="D161" s="15"/>
      <c r="E161" s="15">
        <f t="shared" si="23"/>
        <v>0.35999999999999943</v>
      </c>
      <c r="G161" s="15">
        <f t="shared" si="24"/>
        <v>0.35999999999999943</v>
      </c>
      <c r="H161" s="7">
        <f t="shared" si="25"/>
        <v>1</v>
      </c>
      <c r="J161" s="15">
        <f t="shared" si="19"/>
        <v>0</v>
      </c>
      <c r="K161" s="7">
        <f t="shared" si="20"/>
        <v>0</v>
      </c>
      <c r="L161" s="7"/>
      <c r="M161" s="15">
        <f t="shared" si="21"/>
        <v>0</v>
      </c>
      <c r="N161" s="7">
        <f t="shared" si="22"/>
        <v>0</v>
      </c>
    </row>
    <row r="162" spans="1:15" x14ac:dyDescent="0.3">
      <c r="A162" s="5" t="s">
        <v>8</v>
      </c>
      <c r="B162" s="17">
        <v>21.43</v>
      </c>
      <c r="C162" s="17">
        <v>21.67</v>
      </c>
      <c r="D162" s="15"/>
      <c r="E162" s="15">
        <f>+C162-B162</f>
        <v>0.24000000000000199</v>
      </c>
      <c r="G162" s="15">
        <f>IF(E162&gt;0,E162,0)</f>
        <v>0.24000000000000199</v>
      </c>
      <c r="H162" s="7">
        <f>IF(G162&gt;0,1,0)</f>
        <v>1</v>
      </c>
      <c r="J162" s="15">
        <f t="shared" si="19"/>
        <v>0</v>
      </c>
      <c r="K162" s="7">
        <f t="shared" si="20"/>
        <v>0</v>
      </c>
      <c r="L162" s="7"/>
      <c r="M162" s="15">
        <f t="shared" si="21"/>
        <v>0</v>
      </c>
      <c r="N162" s="7">
        <f t="shared" si="22"/>
        <v>0</v>
      </c>
    </row>
    <row r="163" spans="1:15" x14ac:dyDescent="0.3">
      <c r="A163" s="5" t="s">
        <v>9</v>
      </c>
      <c r="B163" s="15">
        <v>21.78</v>
      </c>
      <c r="C163" s="17">
        <v>19.07</v>
      </c>
      <c r="D163" s="15"/>
      <c r="E163" s="15">
        <f>+C163-B163</f>
        <v>-2.7100000000000009</v>
      </c>
      <c r="G163" s="15">
        <f>IF(E163&gt;0,E163,0)</f>
        <v>0</v>
      </c>
      <c r="H163" s="7">
        <f>IF(G163&gt;0,1,0)</f>
        <v>0</v>
      </c>
      <c r="J163" s="15">
        <f t="shared" si="19"/>
        <v>0</v>
      </c>
      <c r="K163" s="7">
        <f t="shared" si="20"/>
        <v>0</v>
      </c>
      <c r="L163" s="7"/>
      <c r="M163" s="15">
        <f t="shared" si="21"/>
        <v>0</v>
      </c>
      <c r="N163" s="7">
        <f t="shared" si="22"/>
        <v>0</v>
      </c>
    </row>
    <row r="164" spans="1:15" x14ac:dyDescent="0.3">
      <c r="A164" s="5" t="s">
        <v>10</v>
      </c>
      <c r="B164" s="17">
        <v>19.559999999999999</v>
      </c>
      <c r="C164" s="17">
        <v>18.03</v>
      </c>
      <c r="D164" s="15"/>
      <c r="E164" s="15">
        <f>+C164-B164</f>
        <v>-1.5299999999999976</v>
      </c>
      <c r="G164" s="15">
        <f>IF(E164&gt;0,E164,0)</f>
        <v>0</v>
      </c>
      <c r="H164" s="7">
        <f>IF(G164&gt;0,1,0)</f>
        <v>0</v>
      </c>
      <c r="J164" s="15">
        <f t="shared" si="19"/>
        <v>0</v>
      </c>
      <c r="K164" s="7">
        <f t="shared" si="20"/>
        <v>0</v>
      </c>
      <c r="L164" s="7"/>
      <c r="M164" s="15">
        <f t="shared" si="21"/>
        <v>0</v>
      </c>
      <c r="N164" s="7">
        <f t="shared" si="22"/>
        <v>0</v>
      </c>
    </row>
    <row r="165" spans="1:15" x14ac:dyDescent="0.3">
      <c r="A165" s="5" t="s">
        <v>11</v>
      </c>
      <c r="B165" s="15">
        <v>18.45</v>
      </c>
      <c r="C165" s="17">
        <v>19.07</v>
      </c>
      <c r="D165" s="15"/>
      <c r="E165" s="15">
        <f>+C165-B165</f>
        <v>0.62000000000000099</v>
      </c>
      <c r="G165" s="15">
        <f>IF(E165&gt;0,E165,0)</f>
        <v>0.62000000000000099</v>
      </c>
      <c r="H165" s="7">
        <f>IF(G165&gt;0,1,0)</f>
        <v>1</v>
      </c>
      <c r="J165" s="15">
        <f t="shared" si="19"/>
        <v>0</v>
      </c>
      <c r="K165" s="7">
        <f t="shared" si="20"/>
        <v>0</v>
      </c>
      <c r="L165" s="7"/>
      <c r="M165" s="15">
        <f t="shared" si="21"/>
        <v>0</v>
      </c>
      <c r="N165" s="7">
        <f t="shared" si="22"/>
        <v>0</v>
      </c>
    </row>
    <row r="166" spans="1:15" x14ac:dyDescent="0.3">
      <c r="A166" s="5" t="s">
        <v>12</v>
      </c>
      <c r="B166" s="15">
        <v>18.47</v>
      </c>
      <c r="C166" s="17">
        <v>18.77</v>
      </c>
      <c r="D166" s="15"/>
      <c r="E166" s="15">
        <f>+C166-B166</f>
        <v>0.30000000000000071</v>
      </c>
      <c r="G166" s="15">
        <f>IF(E166&gt;0,E166,0)</f>
        <v>0.30000000000000071</v>
      </c>
      <c r="H166" s="7">
        <f>IF(G166&gt;0,1,0)</f>
        <v>1</v>
      </c>
      <c r="J166" s="15">
        <f t="shared" si="19"/>
        <v>0</v>
      </c>
      <c r="K166" s="7">
        <f t="shared" si="20"/>
        <v>0</v>
      </c>
      <c r="L166" s="7"/>
      <c r="M166" s="15">
        <f t="shared" si="21"/>
        <v>0</v>
      </c>
      <c r="N166" s="7">
        <f t="shared" si="22"/>
        <v>0</v>
      </c>
    </row>
    <row r="167" spans="1:15" x14ac:dyDescent="0.3">
      <c r="A167" s="5"/>
      <c r="B167" s="17"/>
      <c r="C167" s="17"/>
      <c r="D167" s="15"/>
      <c r="E167" s="15"/>
      <c r="G167" s="15"/>
      <c r="J167" s="15"/>
      <c r="K167" s="7"/>
      <c r="M167" s="29"/>
      <c r="N167" s="33"/>
    </row>
    <row r="168" spans="1:15" x14ac:dyDescent="0.3">
      <c r="A168" s="5"/>
      <c r="B168" s="17"/>
      <c r="C168" s="17"/>
      <c r="D168" s="15"/>
      <c r="E168" s="15"/>
      <c r="G168" s="15"/>
      <c r="J168" s="15"/>
      <c r="K168" s="7"/>
      <c r="M168" s="15"/>
      <c r="N168" s="7"/>
    </row>
    <row r="169" spans="1:15" x14ac:dyDescent="0.3">
      <c r="A169" s="5"/>
      <c r="B169" s="17"/>
      <c r="C169" s="17"/>
      <c r="D169" s="15"/>
      <c r="E169" s="15"/>
      <c r="G169" s="15"/>
      <c r="J169" s="15"/>
      <c r="K169" s="7"/>
      <c r="M169" s="15"/>
      <c r="N169" s="7"/>
    </row>
    <row r="170" spans="1:15" x14ac:dyDescent="0.3">
      <c r="A170" s="5"/>
      <c r="B170" s="17"/>
      <c r="C170" s="17"/>
      <c r="D170" s="15"/>
      <c r="E170" s="15"/>
      <c r="G170" s="15"/>
      <c r="J170" s="15"/>
      <c r="K170" s="7"/>
      <c r="M170" s="15"/>
      <c r="N170" s="7"/>
      <c r="O170" s="29" t="s">
        <v>73</v>
      </c>
    </row>
    <row r="171" spans="1:15" x14ac:dyDescent="0.3">
      <c r="A171" s="5"/>
      <c r="B171" s="17"/>
      <c r="C171" s="17"/>
      <c r="D171" s="15"/>
      <c r="E171" s="15"/>
      <c r="G171" s="15"/>
      <c r="J171" s="15"/>
      <c r="K171" s="7"/>
      <c r="M171" s="15"/>
      <c r="N171" s="7"/>
    </row>
    <row r="172" spans="1:15" x14ac:dyDescent="0.3">
      <c r="A172" s="5"/>
      <c r="B172" s="17"/>
      <c r="C172" s="17"/>
      <c r="D172" s="15"/>
      <c r="E172" s="15"/>
      <c r="G172" s="15"/>
      <c r="J172" s="15"/>
      <c r="K172" s="7"/>
      <c r="M172" s="15"/>
    </row>
    <row r="173" spans="1:15" x14ac:dyDescent="0.3">
      <c r="A173" s="5"/>
      <c r="B173" s="17"/>
      <c r="C173" s="17"/>
      <c r="D173" s="15"/>
      <c r="E173" s="15"/>
      <c r="G173" s="15"/>
      <c r="J173" s="15"/>
      <c r="K173" s="7"/>
      <c r="M173" s="15"/>
      <c r="N173" s="32" t="str">
        <f>+N1</f>
        <v>Exhibit NMPF - 37A</v>
      </c>
    </row>
    <row r="174" spans="1:15" x14ac:dyDescent="0.3">
      <c r="A174" s="21" t="s">
        <v>51</v>
      </c>
    </row>
    <row r="175" spans="1:15" ht="112.8" customHeight="1" x14ac:dyDescent="0.3">
      <c r="A175" s="1"/>
      <c r="B175" s="2" t="s">
        <v>0</v>
      </c>
      <c r="C175" s="2" t="s">
        <v>37</v>
      </c>
      <c r="E175" s="2" t="s">
        <v>40</v>
      </c>
      <c r="F175" s="2"/>
      <c r="G175" s="2" t="s">
        <v>110</v>
      </c>
      <c r="H175" s="2" t="s">
        <v>95</v>
      </c>
      <c r="J175" s="2" t="s">
        <v>111</v>
      </c>
      <c r="K175" s="2" t="s">
        <v>96</v>
      </c>
      <c r="L175" s="2"/>
      <c r="M175" s="2" t="s">
        <v>112</v>
      </c>
      <c r="N175" s="2" t="s">
        <v>97</v>
      </c>
    </row>
    <row r="177" spans="1:14" x14ac:dyDescent="0.3">
      <c r="A177" s="5" t="s">
        <v>24</v>
      </c>
      <c r="B177" s="17">
        <v>18.8</v>
      </c>
      <c r="C177" s="17">
        <v>17.05</v>
      </c>
      <c r="D177" s="15"/>
      <c r="E177" s="15">
        <f t="shared" si="23"/>
        <v>-1.75</v>
      </c>
      <c r="G177" s="15">
        <f t="shared" si="24"/>
        <v>0</v>
      </c>
      <c r="H177" s="7">
        <f t="shared" si="25"/>
        <v>0</v>
      </c>
      <c r="J177" s="15">
        <f t="shared" ref="J177:J224" si="26">IF(C177&gt;(B177+1.6),C177-B177-1.6,0)</f>
        <v>0</v>
      </c>
      <c r="K177" s="7">
        <f t="shared" ref="K177:K224" si="27">IF(J177&gt;0,1,0)</f>
        <v>0</v>
      </c>
      <c r="L177" s="7"/>
      <c r="M177" s="15">
        <f t="shared" ref="M177:M224" si="28">IF(C177&gt;(B177+2.2),C177-B177-2.2,0)</f>
        <v>0</v>
      </c>
      <c r="N177" s="7">
        <f t="shared" ref="N177:N224" si="29">IF(M177&gt;0,1,0)</f>
        <v>0</v>
      </c>
    </row>
    <row r="178" spans="1:14" x14ac:dyDescent="0.3">
      <c r="A178" s="5" t="s">
        <v>2</v>
      </c>
      <c r="B178" s="15">
        <v>17.03</v>
      </c>
      <c r="C178" s="17">
        <v>16.059999999999999</v>
      </c>
      <c r="D178" s="15"/>
      <c r="E178" s="15">
        <f t="shared" si="23"/>
        <v>-0.97000000000000242</v>
      </c>
      <c r="G178" s="15">
        <f t="shared" si="24"/>
        <v>0</v>
      </c>
      <c r="H178" s="7">
        <f t="shared" si="25"/>
        <v>0</v>
      </c>
      <c r="J178" s="15">
        <f t="shared" si="26"/>
        <v>0</v>
      </c>
      <c r="K178" s="7">
        <f t="shared" si="27"/>
        <v>0</v>
      </c>
      <c r="L178" s="7"/>
      <c r="M178" s="15">
        <f t="shared" si="28"/>
        <v>0</v>
      </c>
      <c r="N178" s="7">
        <f t="shared" si="29"/>
        <v>0</v>
      </c>
    </row>
    <row r="179" spans="1:14" x14ac:dyDescent="0.3">
      <c r="A179" s="5" t="s">
        <v>3</v>
      </c>
      <c r="B179" s="17">
        <v>16.3</v>
      </c>
      <c r="C179" s="17">
        <v>15.72</v>
      </c>
      <c r="D179" s="15"/>
      <c r="E179" s="15">
        <f t="shared" si="23"/>
        <v>-0.58000000000000007</v>
      </c>
      <c r="G179" s="15">
        <f t="shared" si="24"/>
        <v>0</v>
      </c>
      <c r="H179" s="7">
        <f t="shared" si="25"/>
        <v>0</v>
      </c>
      <c r="J179" s="15">
        <f t="shared" si="26"/>
        <v>0</v>
      </c>
      <c r="K179" s="7">
        <f t="shared" si="27"/>
        <v>0</v>
      </c>
      <c r="L179" s="7"/>
      <c r="M179" s="15">
        <f t="shared" si="28"/>
        <v>0</v>
      </c>
      <c r="N179" s="7">
        <f t="shared" si="29"/>
        <v>0</v>
      </c>
    </row>
    <row r="180" spans="1:14" x14ac:dyDescent="0.3">
      <c r="A180" s="5" t="s">
        <v>4</v>
      </c>
      <c r="B180" s="15">
        <v>15.66</v>
      </c>
      <c r="C180" s="17">
        <v>15.72</v>
      </c>
      <c r="D180" s="15"/>
      <c r="E180" s="15">
        <f t="shared" si="23"/>
        <v>6.0000000000000497E-2</v>
      </c>
      <c r="G180" s="15">
        <f t="shared" si="24"/>
        <v>6.0000000000000497E-2</v>
      </c>
      <c r="H180" s="7">
        <f t="shared" si="25"/>
        <v>1</v>
      </c>
      <c r="J180" s="15">
        <f t="shared" si="26"/>
        <v>0</v>
      </c>
      <c r="K180" s="7">
        <f t="shared" si="27"/>
        <v>0</v>
      </c>
      <c r="L180" s="7"/>
      <c r="M180" s="15">
        <f t="shared" si="28"/>
        <v>0</v>
      </c>
      <c r="N180" s="7">
        <f t="shared" si="29"/>
        <v>0</v>
      </c>
    </row>
    <row r="181" spans="1:14" x14ac:dyDescent="0.3">
      <c r="A181" s="5" t="s">
        <v>5</v>
      </c>
      <c r="B181" s="15">
        <v>15.85</v>
      </c>
      <c r="C181" s="17">
        <v>15.23</v>
      </c>
      <c r="D181" s="15"/>
      <c r="E181" s="15">
        <f t="shared" si="23"/>
        <v>-0.61999999999999922</v>
      </c>
      <c r="G181" s="15">
        <f t="shared" si="24"/>
        <v>0</v>
      </c>
      <c r="H181" s="7">
        <f t="shared" si="25"/>
        <v>0</v>
      </c>
      <c r="J181" s="15">
        <f t="shared" si="26"/>
        <v>0</v>
      </c>
      <c r="K181" s="7">
        <f t="shared" si="27"/>
        <v>0</v>
      </c>
      <c r="L181" s="7"/>
      <c r="M181" s="15">
        <f t="shared" si="28"/>
        <v>0</v>
      </c>
      <c r="N181" s="7">
        <f t="shared" si="29"/>
        <v>0</v>
      </c>
    </row>
    <row r="182" spans="1:14" x14ac:dyDescent="0.3">
      <c r="A182" s="5" t="s">
        <v>6</v>
      </c>
      <c r="B182" s="15">
        <v>15.24</v>
      </c>
      <c r="C182" s="17">
        <v>15.63</v>
      </c>
      <c r="D182" s="15"/>
      <c r="E182" s="15">
        <f t="shared" si="23"/>
        <v>0.39000000000000057</v>
      </c>
      <c r="G182" s="15">
        <f t="shared" si="24"/>
        <v>0.39000000000000057</v>
      </c>
      <c r="H182" s="7">
        <f t="shared" si="25"/>
        <v>1</v>
      </c>
      <c r="J182" s="15">
        <f t="shared" si="26"/>
        <v>0</v>
      </c>
      <c r="K182" s="7">
        <f t="shared" si="27"/>
        <v>0</v>
      </c>
      <c r="L182" s="7"/>
      <c r="M182" s="15">
        <f t="shared" si="28"/>
        <v>0</v>
      </c>
      <c r="N182" s="7">
        <f t="shared" si="29"/>
        <v>0</v>
      </c>
    </row>
    <row r="183" spans="1:14" x14ac:dyDescent="0.3">
      <c r="A183" s="5" t="s">
        <v>7</v>
      </c>
      <c r="B183" s="17">
        <v>15.51</v>
      </c>
      <c r="C183" s="17">
        <v>16.68</v>
      </c>
      <c r="D183" s="15"/>
      <c r="E183" s="15">
        <f t="shared" si="23"/>
        <v>1.17</v>
      </c>
      <c r="G183" s="15">
        <f t="shared" si="24"/>
        <v>1.17</v>
      </c>
      <c r="H183" s="7">
        <f t="shared" si="25"/>
        <v>1</v>
      </c>
      <c r="J183" s="15">
        <f t="shared" si="26"/>
        <v>0</v>
      </c>
      <c r="K183" s="7">
        <f t="shared" si="27"/>
        <v>0</v>
      </c>
      <c r="L183" s="7"/>
      <c r="M183" s="15">
        <f t="shared" si="28"/>
        <v>0</v>
      </c>
      <c r="N183" s="7">
        <f t="shared" si="29"/>
        <v>0</v>
      </c>
    </row>
    <row r="184" spans="1:14" x14ac:dyDescent="0.3">
      <c r="A184" s="5" t="s">
        <v>8</v>
      </c>
      <c r="B184" s="17">
        <v>16.55</v>
      </c>
      <c r="C184" s="17">
        <v>17.73</v>
      </c>
      <c r="D184" s="15"/>
      <c r="E184" s="15">
        <f t="shared" si="23"/>
        <v>1.1799999999999997</v>
      </c>
      <c r="G184" s="15">
        <f t="shared" si="24"/>
        <v>1.1799999999999997</v>
      </c>
      <c r="H184" s="7">
        <f t="shared" si="25"/>
        <v>1</v>
      </c>
      <c r="J184" s="15">
        <f t="shared" si="26"/>
        <v>0</v>
      </c>
      <c r="K184" s="7">
        <f t="shared" si="27"/>
        <v>0</v>
      </c>
      <c r="L184" s="7"/>
      <c r="M184" s="15">
        <f t="shared" si="28"/>
        <v>0</v>
      </c>
      <c r="N184" s="7">
        <f t="shared" si="29"/>
        <v>0</v>
      </c>
    </row>
    <row r="185" spans="1:14" x14ac:dyDescent="0.3">
      <c r="A185" s="5" t="s">
        <v>9</v>
      </c>
      <c r="B185" s="15">
        <v>17.59</v>
      </c>
      <c r="C185" s="17">
        <v>19</v>
      </c>
      <c r="D185" s="15"/>
      <c r="E185" s="15">
        <f t="shared" si="23"/>
        <v>1.4100000000000001</v>
      </c>
      <c r="G185" s="15">
        <f t="shared" si="24"/>
        <v>1.4100000000000001</v>
      </c>
      <c r="H185" s="7">
        <f t="shared" si="25"/>
        <v>1</v>
      </c>
      <c r="J185" s="15">
        <f t="shared" si="26"/>
        <v>0</v>
      </c>
      <c r="K185" s="7">
        <f t="shared" si="27"/>
        <v>0</v>
      </c>
      <c r="L185" s="7"/>
      <c r="M185" s="15">
        <f t="shared" si="28"/>
        <v>0</v>
      </c>
      <c r="N185" s="7">
        <f t="shared" si="29"/>
        <v>0</v>
      </c>
    </row>
    <row r="186" spans="1:14" x14ac:dyDescent="0.3">
      <c r="A186" s="5" t="s">
        <v>10</v>
      </c>
      <c r="B186" s="17">
        <v>18.88</v>
      </c>
      <c r="C186" s="17">
        <v>21.02</v>
      </c>
      <c r="D186" s="15"/>
      <c r="E186" s="15">
        <f t="shared" si="23"/>
        <v>2.1400000000000006</v>
      </c>
      <c r="G186" s="15">
        <f t="shared" si="24"/>
        <v>2.1400000000000006</v>
      </c>
      <c r="H186" s="7">
        <f t="shared" si="25"/>
        <v>1</v>
      </c>
      <c r="J186" s="15">
        <f t="shared" si="26"/>
        <v>0.54000000000000048</v>
      </c>
      <c r="K186" s="7">
        <f t="shared" si="27"/>
        <v>1</v>
      </c>
      <c r="L186" s="7"/>
      <c r="M186" s="15">
        <f t="shared" si="28"/>
        <v>0</v>
      </c>
      <c r="N186" s="7">
        <f t="shared" si="29"/>
        <v>0</v>
      </c>
    </row>
    <row r="187" spans="1:14" x14ac:dyDescent="0.3">
      <c r="A187" s="5" t="s">
        <v>11</v>
      </c>
      <c r="B187" s="15">
        <v>20.7</v>
      </c>
      <c r="C187" s="17">
        <v>20.83</v>
      </c>
      <c r="D187" s="15"/>
      <c r="E187" s="15">
        <f t="shared" si="23"/>
        <v>0.12999999999999901</v>
      </c>
      <c r="G187" s="15">
        <f t="shared" si="24"/>
        <v>0.12999999999999901</v>
      </c>
      <c r="H187" s="7">
        <f t="shared" si="25"/>
        <v>1</v>
      </c>
      <c r="J187" s="15">
        <f t="shared" si="26"/>
        <v>0</v>
      </c>
      <c r="K187" s="7">
        <f t="shared" si="27"/>
        <v>0</v>
      </c>
      <c r="L187" s="7"/>
      <c r="M187" s="15">
        <f t="shared" si="28"/>
        <v>0</v>
      </c>
      <c r="N187" s="7">
        <f t="shared" si="29"/>
        <v>0</v>
      </c>
    </row>
    <row r="188" spans="1:14" x14ac:dyDescent="0.3">
      <c r="A188" s="5" t="s">
        <v>12</v>
      </c>
      <c r="B188" s="15">
        <v>21.39</v>
      </c>
      <c r="C188" s="15">
        <v>18.66</v>
      </c>
      <c r="D188" s="15"/>
      <c r="E188" s="15">
        <f t="shared" si="23"/>
        <v>-2.7300000000000004</v>
      </c>
      <c r="G188" s="15">
        <f t="shared" si="24"/>
        <v>0</v>
      </c>
      <c r="H188" s="7">
        <f t="shared" si="25"/>
        <v>0</v>
      </c>
      <c r="J188" s="15">
        <f t="shared" si="26"/>
        <v>0</v>
      </c>
      <c r="K188" s="7">
        <f t="shared" si="27"/>
        <v>0</v>
      </c>
      <c r="L188" s="7"/>
      <c r="M188" s="15">
        <f t="shared" si="28"/>
        <v>0</v>
      </c>
      <c r="N188" s="7">
        <f t="shared" si="29"/>
        <v>0</v>
      </c>
    </row>
    <row r="189" spans="1:14" x14ac:dyDescent="0.3">
      <c r="A189" s="5" t="s">
        <v>25</v>
      </c>
      <c r="B189" s="17">
        <v>18.97</v>
      </c>
      <c r="C189" s="17">
        <v>18.14</v>
      </c>
      <c r="D189" s="15"/>
      <c r="E189" s="15">
        <f t="shared" si="23"/>
        <v>-0.82999999999999829</v>
      </c>
      <c r="G189" s="15">
        <f t="shared" si="24"/>
        <v>0</v>
      </c>
      <c r="H189" s="7">
        <f t="shared" si="25"/>
        <v>0</v>
      </c>
      <c r="J189" s="15">
        <f t="shared" si="26"/>
        <v>0</v>
      </c>
      <c r="K189" s="7">
        <f t="shared" si="27"/>
        <v>0</v>
      </c>
      <c r="L189" s="7"/>
      <c r="M189" s="15">
        <f t="shared" si="28"/>
        <v>0</v>
      </c>
      <c r="N189" s="7">
        <f t="shared" si="29"/>
        <v>0</v>
      </c>
    </row>
    <row r="190" spans="1:14" x14ac:dyDescent="0.3">
      <c r="A190" s="5" t="s">
        <v>2</v>
      </c>
      <c r="B190" s="15">
        <v>18.21</v>
      </c>
      <c r="C190" s="17">
        <v>17.25</v>
      </c>
      <c r="D190" s="15"/>
      <c r="E190" s="15">
        <f t="shared" si="23"/>
        <v>-0.96000000000000085</v>
      </c>
      <c r="G190" s="15">
        <f t="shared" si="24"/>
        <v>0</v>
      </c>
      <c r="H190" s="7">
        <f t="shared" si="25"/>
        <v>0</v>
      </c>
      <c r="J190" s="15">
        <f t="shared" si="26"/>
        <v>0</v>
      </c>
      <c r="K190" s="7">
        <f t="shared" si="27"/>
        <v>0</v>
      </c>
      <c r="L190" s="7"/>
      <c r="M190" s="15">
        <f t="shared" si="28"/>
        <v>0</v>
      </c>
      <c r="N190" s="7">
        <f t="shared" si="29"/>
        <v>0</v>
      </c>
    </row>
    <row r="191" spans="1:14" x14ac:dyDescent="0.3">
      <c r="A191" s="5" t="s">
        <v>3</v>
      </c>
      <c r="B191" s="17">
        <v>17.8</v>
      </c>
      <c r="C191" s="17">
        <v>16.93</v>
      </c>
      <c r="D191" s="15"/>
      <c r="E191" s="15">
        <f t="shared" si="23"/>
        <v>-0.87000000000000099</v>
      </c>
      <c r="G191" s="15">
        <f t="shared" si="24"/>
        <v>0</v>
      </c>
      <c r="H191" s="7">
        <f t="shared" si="25"/>
        <v>0</v>
      </c>
      <c r="J191" s="15">
        <f t="shared" si="26"/>
        <v>0</v>
      </c>
      <c r="K191" s="7">
        <f t="shared" si="27"/>
        <v>0</v>
      </c>
      <c r="L191" s="7"/>
      <c r="M191" s="15">
        <f t="shared" si="28"/>
        <v>0</v>
      </c>
      <c r="N191" s="7">
        <f t="shared" si="29"/>
        <v>0</v>
      </c>
    </row>
    <row r="192" spans="1:14" x14ac:dyDescent="0.3">
      <c r="A192" s="5" t="s">
        <v>4</v>
      </c>
      <c r="B192" s="15">
        <v>17.66</v>
      </c>
      <c r="C192" s="17">
        <v>17.59</v>
      </c>
      <c r="D192" s="15"/>
      <c r="E192" s="15">
        <f t="shared" si="23"/>
        <v>-7.0000000000000284E-2</v>
      </c>
      <c r="G192" s="15">
        <f t="shared" si="24"/>
        <v>0</v>
      </c>
      <c r="H192" s="7">
        <f t="shared" si="25"/>
        <v>0</v>
      </c>
      <c r="J192" s="15">
        <f t="shared" si="26"/>
        <v>0</v>
      </c>
      <c r="K192" s="7">
        <f t="shared" si="27"/>
        <v>0</v>
      </c>
      <c r="L192" s="7"/>
      <c r="M192" s="15">
        <f t="shared" si="28"/>
        <v>0</v>
      </c>
      <c r="N192" s="7">
        <f t="shared" si="29"/>
        <v>0</v>
      </c>
    </row>
    <row r="193" spans="1:14" x14ac:dyDescent="0.3">
      <c r="A193" s="5" t="s">
        <v>5</v>
      </c>
      <c r="B193" s="15">
        <v>17.760000000000002</v>
      </c>
      <c r="C193" s="17">
        <v>18.52</v>
      </c>
      <c r="D193" s="15"/>
      <c r="E193" s="15">
        <f t="shared" si="23"/>
        <v>0.75999999999999801</v>
      </c>
      <c r="G193" s="15">
        <f t="shared" si="24"/>
        <v>0.75999999999999801</v>
      </c>
      <c r="H193" s="7">
        <f t="shared" si="25"/>
        <v>1</v>
      </c>
      <c r="J193" s="15">
        <f t="shared" si="26"/>
        <v>0</v>
      </c>
      <c r="K193" s="7">
        <f t="shared" si="27"/>
        <v>0</v>
      </c>
      <c r="L193" s="7"/>
      <c r="M193" s="15">
        <f t="shared" si="28"/>
        <v>0</v>
      </c>
      <c r="N193" s="7">
        <f t="shared" si="29"/>
        <v>0</v>
      </c>
    </row>
    <row r="194" spans="1:14" x14ac:dyDescent="0.3">
      <c r="A194" s="5" t="s">
        <v>6</v>
      </c>
      <c r="B194" s="15">
        <v>18.93</v>
      </c>
      <c r="C194" s="17">
        <v>18.02</v>
      </c>
      <c r="D194" s="15"/>
      <c r="E194" s="15">
        <f t="shared" si="23"/>
        <v>-0.91000000000000014</v>
      </c>
      <c r="G194" s="15">
        <f t="shared" si="24"/>
        <v>0</v>
      </c>
      <c r="H194" s="7">
        <f t="shared" si="25"/>
        <v>0</v>
      </c>
      <c r="J194" s="15">
        <f t="shared" si="26"/>
        <v>0</v>
      </c>
      <c r="K194" s="7">
        <f t="shared" si="27"/>
        <v>0</v>
      </c>
      <c r="L194" s="7"/>
      <c r="M194" s="15">
        <f t="shared" si="28"/>
        <v>0</v>
      </c>
      <c r="N194" s="7">
        <f t="shared" si="29"/>
        <v>0</v>
      </c>
    </row>
    <row r="195" spans="1:14" x14ac:dyDescent="0.3">
      <c r="A195" s="5" t="s">
        <v>7</v>
      </c>
      <c r="B195" s="17">
        <v>18.91</v>
      </c>
      <c r="C195" s="17">
        <v>17.38</v>
      </c>
      <c r="D195" s="15"/>
      <c r="E195" s="15">
        <f t="shared" si="23"/>
        <v>-1.5300000000000011</v>
      </c>
      <c r="G195" s="15">
        <f t="shared" si="24"/>
        <v>0</v>
      </c>
      <c r="H195" s="7">
        <f t="shared" si="25"/>
        <v>0</v>
      </c>
      <c r="J195" s="15">
        <f t="shared" si="26"/>
        <v>0</v>
      </c>
      <c r="K195" s="7">
        <f t="shared" si="27"/>
        <v>0</v>
      </c>
      <c r="L195" s="7"/>
      <c r="M195" s="15">
        <f t="shared" si="28"/>
        <v>0</v>
      </c>
      <c r="N195" s="7">
        <f t="shared" si="29"/>
        <v>0</v>
      </c>
    </row>
    <row r="196" spans="1:14" x14ac:dyDescent="0.3">
      <c r="A196" s="5" t="s">
        <v>8</v>
      </c>
      <c r="B196" s="17">
        <v>18.88</v>
      </c>
      <c r="C196" s="17">
        <v>17.91</v>
      </c>
      <c r="D196" s="15"/>
      <c r="E196" s="15">
        <f t="shared" si="23"/>
        <v>-0.96999999999999886</v>
      </c>
      <c r="G196" s="15">
        <f t="shared" si="24"/>
        <v>0</v>
      </c>
      <c r="H196" s="7">
        <f t="shared" si="25"/>
        <v>0</v>
      </c>
      <c r="J196" s="15">
        <f t="shared" si="26"/>
        <v>0</v>
      </c>
      <c r="K196" s="7">
        <f t="shared" si="27"/>
        <v>0</v>
      </c>
      <c r="L196" s="7"/>
      <c r="M196" s="15">
        <f t="shared" si="28"/>
        <v>0</v>
      </c>
      <c r="N196" s="7">
        <f t="shared" si="29"/>
        <v>0</v>
      </c>
    </row>
    <row r="197" spans="1:14" x14ac:dyDescent="0.3">
      <c r="A197" s="5" t="s">
        <v>9</v>
      </c>
      <c r="B197" s="15">
        <v>19.16</v>
      </c>
      <c r="C197" s="17">
        <v>18.14</v>
      </c>
      <c r="D197" s="15"/>
      <c r="E197" s="15">
        <f t="shared" si="23"/>
        <v>-1.0199999999999996</v>
      </c>
      <c r="G197" s="15">
        <f t="shared" si="24"/>
        <v>0</v>
      </c>
      <c r="H197" s="7">
        <f t="shared" si="25"/>
        <v>0</v>
      </c>
      <c r="J197" s="15">
        <f t="shared" si="26"/>
        <v>0</v>
      </c>
      <c r="K197" s="7">
        <f t="shared" si="27"/>
        <v>0</v>
      </c>
      <c r="L197" s="7"/>
      <c r="M197" s="15">
        <f t="shared" si="28"/>
        <v>0</v>
      </c>
      <c r="N197" s="7">
        <f t="shared" si="29"/>
        <v>0</v>
      </c>
    </row>
    <row r="198" spans="1:14" x14ac:dyDescent="0.3">
      <c r="A198" s="5" t="s">
        <v>10</v>
      </c>
      <c r="B198" s="17">
        <v>19.2</v>
      </c>
      <c r="C198" s="17">
        <v>18.22</v>
      </c>
      <c r="D198" s="15"/>
      <c r="E198" s="15">
        <f t="shared" si="23"/>
        <v>-0.98000000000000043</v>
      </c>
      <c r="G198" s="15">
        <f t="shared" si="24"/>
        <v>0</v>
      </c>
      <c r="H198" s="7">
        <f t="shared" si="25"/>
        <v>0</v>
      </c>
      <c r="J198" s="15">
        <f t="shared" si="26"/>
        <v>0</v>
      </c>
      <c r="K198" s="7">
        <f t="shared" si="27"/>
        <v>0</v>
      </c>
      <c r="L198" s="7"/>
      <c r="M198" s="15">
        <f t="shared" si="28"/>
        <v>0</v>
      </c>
      <c r="N198" s="7">
        <f t="shared" si="29"/>
        <v>0</v>
      </c>
    </row>
    <row r="199" spans="1:14" x14ac:dyDescent="0.3">
      <c r="A199" s="5" t="s">
        <v>11</v>
      </c>
      <c r="B199" s="15">
        <v>20.2</v>
      </c>
      <c r="C199" s="17">
        <v>18.829999999999998</v>
      </c>
      <c r="D199" s="15"/>
      <c r="E199" s="15">
        <f t="shared" si="23"/>
        <v>-1.370000000000001</v>
      </c>
      <c r="G199" s="15">
        <f t="shared" si="24"/>
        <v>0</v>
      </c>
      <c r="H199" s="7">
        <f t="shared" si="25"/>
        <v>0</v>
      </c>
      <c r="J199" s="15">
        <f t="shared" si="26"/>
        <v>0</v>
      </c>
      <c r="K199" s="7">
        <f t="shared" si="27"/>
        <v>0</v>
      </c>
      <c r="L199" s="7"/>
      <c r="M199" s="15">
        <f t="shared" si="28"/>
        <v>0</v>
      </c>
      <c r="N199" s="7">
        <f t="shared" si="29"/>
        <v>0</v>
      </c>
    </row>
    <row r="200" spans="1:14" x14ac:dyDescent="0.3">
      <c r="A200" s="5" t="s">
        <v>12</v>
      </c>
      <c r="B200" s="15">
        <v>20.37</v>
      </c>
      <c r="C200" s="15">
        <v>18.95</v>
      </c>
      <c r="D200" s="15"/>
      <c r="E200" s="15">
        <f t="shared" si="23"/>
        <v>-1.4200000000000017</v>
      </c>
      <c r="G200" s="15">
        <f t="shared" si="24"/>
        <v>0</v>
      </c>
      <c r="H200" s="7">
        <f t="shared" si="25"/>
        <v>0</v>
      </c>
      <c r="J200" s="15">
        <f t="shared" si="26"/>
        <v>0</v>
      </c>
      <c r="K200" s="7">
        <f t="shared" si="27"/>
        <v>0</v>
      </c>
      <c r="L200" s="7"/>
      <c r="M200" s="15">
        <f t="shared" si="28"/>
        <v>0</v>
      </c>
      <c r="N200" s="7">
        <f t="shared" si="29"/>
        <v>0</v>
      </c>
    </row>
    <row r="201" spans="1:14" x14ac:dyDescent="0.3">
      <c r="A201" s="5" t="s">
        <v>26</v>
      </c>
      <c r="B201" s="17">
        <v>21.48</v>
      </c>
      <c r="C201" s="17">
        <v>21.15</v>
      </c>
      <c r="D201" s="15"/>
      <c r="E201" s="15">
        <f t="shared" si="23"/>
        <v>-0.33000000000000185</v>
      </c>
      <c r="G201" s="15">
        <f t="shared" si="24"/>
        <v>0</v>
      </c>
      <c r="H201" s="7">
        <f t="shared" si="25"/>
        <v>0</v>
      </c>
      <c r="J201" s="15">
        <f t="shared" si="26"/>
        <v>0</v>
      </c>
      <c r="K201" s="7">
        <f t="shared" si="27"/>
        <v>0</v>
      </c>
      <c r="L201" s="7"/>
      <c r="M201" s="15">
        <f t="shared" si="28"/>
        <v>0</v>
      </c>
      <c r="N201" s="7">
        <f t="shared" si="29"/>
        <v>0</v>
      </c>
    </row>
    <row r="202" spans="1:14" x14ac:dyDescent="0.3">
      <c r="A202" s="5" t="s">
        <v>2</v>
      </c>
      <c r="B202" s="15">
        <v>22.02</v>
      </c>
      <c r="C202" s="17">
        <v>23.35</v>
      </c>
      <c r="D202" s="15"/>
      <c r="E202" s="15">
        <f t="shared" si="23"/>
        <v>1.3300000000000018</v>
      </c>
      <c r="G202" s="15">
        <f t="shared" si="24"/>
        <v>1.3300000000000018</v>
      </c>
      <c r="H202" s="7">
        <f t="shared" si="25"/>
        <v>1</v>
      </c>
      <c r="J202" s="15">
        <f t="shared" si="26"/>
        <v>0</v>
      </c>
      <c r="K202" s="7">
        <f t="shared" si="27"/>
        <v>0</v>
      </c>
      <c r="L202" s="7"/>
      <c r="M202" s="15">
        <f t="shared" si="28"/>
        <v>0</v>
      </c>
      <c r="N202" s="7">
        <f t="shared" si="29"/>
        <v>0</v>
      </c>
    </row>
    <row r="203" spans="1:14" x14ac:dyDescent="0.3">
      <c r="A203" s="5" t="s">
        <v>3</v>
      </c>
      <c r="B203" s="17">
        <v>23.64</v>
      </c>
      <c r="C203" s="17">
        <v>23.33</v>
      </c>
      <c r="D203" s="15"/>
      <c r="E203" s="15">
        <f t="shared" si="23"/>
        <v>-0.31000000000000227</v>
      </c>
      <c r="G203" s="15">
        <f t="shared" si="24"/>
        <v>0</v>
      </c>
      <c r="H203" s="7">
        <f t="shared" si="25"/>
        <v>0</v>
      </c>
      <c r="J203" s="15">
        <f t="shared" si="26"/>
        <v>0</v>
      </c>
      <c r="K203" s="7">
        <f t="shared" si="27"/>
        <v>0</v>
      </c>
      <c r="L203" s="7"/>
      <c r="M203" s="15">
        <f t="shared" si="28"/>
        <v>0</v>
      </c>
      <c r="N203" s="7">
        <f t="shared" si="29"/>
        <v>0</v>
      </c>
    </row>
    <row r="204" spans="1:14" x14ac:dyDescent="0.3">
      <c r="A204" s="5" t="s">
        <v>4</v>
      </c>
      <c r="B204" s="15">
        <v>23.65</v>
      </c>
      <c r="C204" s="17">
        <v>24.31</v>
      </c>
      <c r="D204" s="15"/>
      <c r="E204" s="15">
        <f t="shared" si="23"/>
        <v>0.66000000000000014</v>
      </c>
      <c r="G204" s="15">
        <f t="shared" si="24"/>
        <v>0.66000000000000014</v>
      </c>
      <c r="H204" s="7">
        <f t="shared" si="25"/>
        <v>1</v>
      </c>
      <c r="J204" s="15">
        <f t="shared" si="26"/>
        <v>0</v>
      </c>
      <c r="K204" s="7">
        <f t="shared" si="27"/>
        <v>0</v>
      </c>
      <c r="L204" s="7"/>
      <c r="M204" s="15">
        <f t="shared" si="28"/>
        <v>0</v>
      </c>
      <c r="N204" s="7">
        <f t="shared" si="29"/>
        <v>0</v>
      </c>
    </row>
    <row r="205" spans="1:14" x14ac:dyDescent="0.3">
      <c r="A205" s="5" t="s">
        <v>5</v>
      </c>
      <c r="B205" s="15">
        <v>24.47</v>
      </c>
      <c r="C205" s="17">
        <v>22.57</v>
      </c>
      <c r="D205" s="15"/>
      <c r="E205" s="15">
        <f t="shared" si="23"/>
        <v>-1.8999999999999986</v>
      </c>
      <c r="G205" s="15">
        <f t="shared" si="24"/>
        <v>0</v>
      </c>
      <c r="H205" s="7">
        <f t="shared" si="25"/>
        <v>0</v>
      </c>
      <c r="J205" s="15">
        <f t="shared" si="26"/>
        <v>0</v>
      </c>
      <c r="K205" s="7">
        <f t="shared" si="27"/>
        <v>0</v>
      </c>
      <c r="L205" s="7"/>
      <c r="M205" s="15">
        <f t="shared" si="28"/>
        <v>0</v>
      </c>
      <c r="N205" s="7">
        <f t="shared" si="29"/>
        <v>0</v>
      </c>
    </row>
    <row r="206" spans="1:14" x14ac:dyDescent="0.3">
      <c r="A206" s="5" t="s">
        <v>6</v>
      </c>
      <c r="B206" s="15">
        <v>22.86</v>
      </c>
      <c r="C206" s="17">
        <v>21.36</v>
      </c>
      <c r="D206" s="15"/>
      <c r="E206" s="15">
        <f t="shared" si="23"/>
        <v>-1.5</v>
      </c>
      <c r="G206" s="15">
        <f t="shared" si="24"/>
        <v>0</v>
      </c>
      <c r="H206" s="7">
        <f t="shared" si="25"/>
        <v>0</v>
      </c>
      <c r="J206" s="15">
        <f t="shared" si="26"/>
        <v>0</v>
      </c>
      <c r="K206" s="7">
        <f t="shared" si="27"/>
        <v>0</v>
      </c>
      <c r="L206" s="7"/>
      <c r="M206" s="15">
        <f t="shared" si="28"/>
        <v>0</v>
      </c>
      <c r="N206" s="7">
        <f t="shared" si="29"/>
        <v>0</v>
      </c>
    </row>
    <row r="207" spans="1:14" x14ac:dyDescent="0.3">
      <c r="A207" s="5" t="s">
        <v>7</v>
      </c>
      <c r="B207" s="17">
        <v>23.02</v>
      </c>
      <c r="C207" s="17">
        <v>21.6</v>
      </c>
      <c r="D207" s="15"/>
      <c r="E207" s="15">
        <f t="shared" si="23"/>
        <v>-1.4199999999999982</v>
      </c>
      <c r="G207" s="15">
        <f t="shared" si="24"/>
        <v>0</v>
      </c>
      <c r="H207" s="7">
        <f t="shared" si="25"/>
        <v>0</v>
      </c>
      <c r="J207" s="15">
        <f t="shared" si="26"/>
        <v>0</v>
      </c>
      <c r="K207" s="7">
        <f t="shared" si="27"/>
        <v>0</v>
      </c>
      <c r="L207" s="7"/>
      <c r="M207" s="15">
        <f t="shared" si="28"/>
        <v>0</v>
      </c>
      <c r="N207" s="7">
        <f t="shared" si="29"/>
        <v>0</v>
      </c>
    </row>
    <row r="208" spans="1:14" x14ac:dyDescent="0.3">
      <c r="A208" s="5" t="s">
        <v>8</v>
      </c>
      <c r="B208" s="17">
        <v>23.87</v>
      </c>
      <c r="C208" s="17">
        <v>22.25</v>
      </c>
      <c r="D208" s="15"/>
      <c r="E208" s="15">
        <f t="shared" si="23"/>
        <v>-1.620000000000001</v>
      </c>
      <c r="G208" s="15">
        <f t="shared" si="24"/>
        <v>0</v>
      </c>
      <c r="H208" s="7">
        <f t="shared" si="25"/>
        <v>0</v>
      </c>
      <c r="J208" s="15">
        <f t="shared" si="26"/>
        <v>0</v>
      </c>
      <c r="K208" s="7">
        <f t="shared" si="27"/>
        <v>0</v>
      </c>
      <c r="L208" s="7"/>
      <c r="M208" s="15">
        <f t="shared" si="28"/>
        <v>0</v>
      </c>
      <c r="N208" s="7">
        <f t="shared" si="29"/>
        <v>0</v>
      </c>
    </row>
    <row r="209" spans="1:14" x14ac:dyDescent="0.3">
      <c r="A209" s="5" t="s">
        <v>9</v>
      </c>
      <c r="B209" s="15">
        <v>23.63</v>
      </c>
      <c r="C209" s="17">
        <v>24.6</v>
      </c>
      <c r="D209" s="15"/>
      <c r="E209" s="15">
        <f t="shared" si="23"/>
        <v>0.97000000000000242</v>
      </c>
      <c r="G209" s="15">
        <f t="shared" si="24"/>
        <v>0.97000000000000242</v>
      </c>
      <c r="H209" s="7">
        <f t="shared" si="25"/>
        <v>1</v>
      </c>
      <c r="J209" s="15">
        <f t="shared" si="26"/>
        <v>0</v>
      </c>
      <c r="K209" s="7">
        <f t="shared" si="27"/>
        <v>0</v>
      </c>
      <c r="L209" s="7"/>
      <c r="M209" s="15">
        <f t="shared" si="28"/>
        <v>0</v>
      </c>
      <c r="N209" s="7">
        <f t="shared" si="29"/>
        <v>0</v>
      </c>
    </row>
    <row r="210" spans="1:14" x14ac:dyDescent="0.3">
      <c r="A210" s="5" t="s">
        <v>10</v>
      </c>
      <c r="B210" s="17">
        <v>24.19</v>
      </c>
      <c r="C210" s="17">
        <v>23.82</v>
      </c>
      <c r="D210" s="15"/>
      <c r="E210" s="15">
        <f t="shared" si="23"/>
        <v>-0.37000000000000099</v>
      </c>
      <c r="G210" s="15">
        <f t="shared" si="24"/>
        <v>0</v>
      </c>
      <c r="H210" s="7">
        <f t="shared" si="25"/>
        <v>0</v>
      </c>
      <c r="J210" s="15">
        <f t="shared" si="26"/>
        <v>0</v>
      </c>
      <c r="K210" s="7">
        <f t="shared" si="27"/>
        <v>0</v>
      </c>
      <c r="L210" s="7"/>
      <c r="M210" s="15">
        <f t="shared" si="28"/>
        <v>0</v>
      </c>
      <c r="N210" s="7">
        <f t="shared" si="29"/>
        <v>0</v>
      </c>
    </row>
    <row r="211" spans="1:14" x14ac:dyDescent="0.3">
      <c r="A211" s="5" t="s">
        <v>11</v>
      </c>
      <c r="B211" s="15">
        <v>24.06</v>
      </c>
      <c r="C211" s="17">
        <v>21.94</v>
      </c>
      <c r="D211" s="15"/>
      <c r="E211" s="15">
        <f t="shared" si="23"/>
        <v>-2.1199999999999974</v>
      </c>
      <c r="G211" s="15">
        <f t="shared" si="24"/>
        <v>0</v>
      </c>
      <c r="H211" s="7">
        <f t="shared" si="25"/>
        <v>0</v>
      </c>
      <c r="J211" s="15">
        <f t="shared" si="26"/>
        <v>0</v>
      </c>
      <c r="K211" s="7">
        <f t="shared" si="27"/>
        <v>0</v>
      </c>
      <c r="L211" s="7"/>
      <c r="M211" s="15">
        <f t="shared" si="28"/>
        <v>0</v>
      </c>
      <c r="N211" s="7">
        <f t="shared" si="29"/>
        <v>0</v>
      </c>
    </row>
    <row r="212" spans="1:14" x14ac:dyDescent="0.3">
      <c r="A212" s="5" t="s">
        <v>12</v>
      </c>
      <c r="B212" s="15">
        <v>22.53</v>
      </c>
      <c r="C212" s="15">
        <v>17.82</v>
      </c>
      <c r="D212" s="15"/>
      <c r="E212" s="15">
        <f t="shared" si="23"/>
        <v>-4.7100000000000009</v>
      </c>
      <c r="G212" s="15">
        <f t="shared" si="24"/>
        <v>0</v>
      </c>
      <c r="H212" s="7">
        <f t="shared" si="25"/>
        <v>0</v>
      </c>
      <c r="J212" s="15">
        <f t="shared" si="26"/>
        <v>0</v>
      </c>
      <c r="K212" s="7">
        <f t="shared" si="27"/>
        <v>0</v>
      </c>
      <c r="L212" s="7"/>
      <c r="M212" s="15">
        <f t="shared" si="28"/>
        <v>0</v>
      </c>
      <c r="N212" s="7">
        <f t="shared" si="29"/>
        <v>0</v>
      </c>
    </row>
    <row r="213" spans="1:14" x14ac:dyDescent="0.3">
      <c r="A213" s="5" t="s">
        <v>27</v>
      </c>
      <c r="B213" s="17">
        <v>18.579999999999998</v>
      </c>
      <c r="C213" s="17">
        <v>16.18</v>
      </c>
      <c r="D213" s="15"/>
      <c r="E213" s="15">
        <f t="shared" si="23"/>
        <v>-2.3999999999999986</v>
      </c>
      <c r="G213" s="15">
        <f t="shared" si="24"/>
        <v>0</v>
      </c>
      <c r="H213" s="7">
        <f t="shared" si="25"/>
        <v>0</v>
      </c>
      <c r="J213" s="15">
        <f t="shared" si="26"/>
        <v>0</v>
      </c>
      <c r="K213" s="7">
        <f t="shared" si="27"/>
        <v>0</v>
      </c>
      <c r="L213" s="7"/>
      <c r="M213" s="15">
        <f t="shared" si="28"/>
        <v>0</v>
      </c>
      <c r="N213" s="7">
        <f t="shared" si="29"/>
        <v>0</v>
      </c>
    </row>
    <row r="214" spans="1:14" x14ac:dyDescent="0.3">
      <c r="A214" s="5" t="s">
        <v>2</v>
      </c>
      <c r="B214" s="15">
        <v>16.239999999999998</v>
      </c>
      <c r="C214" s="17">
        <v>15.46</v>
      </c>
      <c r="D214" s="15"/>
      <c r="E214" s="15">
        <f t="shared" si="23"/>
        <v>-0.77999999999999758</v>
      </c>
      <c r="G214" s="15">
        <f t="shared" si="24"/>
        <v>0</v>
      </c>
      <c r="H214" s="7">
        <f t="shared" si="25"/>
        <v>0</v>
      </c>
      <c r="J214" s="15">
        <f t="shared" si="26"/>
        <v>0</v>
      </c>
      <c r="K214" s="7">
        <f t="shared" si="27"/>
        <v>0</v>
      </c>
      <c r="L214" s="7"/>
      <c r="M214" s="15">
        <f t="shared" si="28"/>
        <v>0</v>
      </c>
      <c r="N214" s="7">
        <f t="shared" si="29"/>
        <v>0</v>
      </c>
    </row>
    <row r="215" spans="1:14" x14ac:dyDescent="0.3">
      <c r="A215" s="5" t="s">
        <v>3</v>
      </c>
      <c r="B215" s="17">
        <v>15.56</v>
      </c>
      <c r="C215" s="17">
        <v>15.56</v>
      </c>
      <c r="D215" s="15"/>
      <c r="E215" s="15">
        <f t="shared" si="23"/>
        <v>0</v>
      </c>
      <c r="G215" s="15">
        <f t="shared" si="24"/>
        <v>0</v>
      </c>
      <c r="H215" s="7">
        <f t="shared" si="25"/>
        <v>0</v>
      </c>
      <c r="J215" s="15">
        <f t="shared" si="26"/>
        <v>0</v>
      </c>
      <c r="K215" s="7">
        <f t="shared" si="27"/>
        <v>0</v>
      </c>
      <c r="L215" s="7"/>
      <c r="M215" s="15">
        <f t="shared" si="28"/>
        <v>0</v>
      </c>
      <c r="N215" s="7">
        <f t="shared" si="29"/>
        <v>0</v>
      </c>
    </row>
    <row r="216" spans="1:14" x14ac:dyDescent="0.3">
      <c r="A216" s="5" t="s">
        <v>4</v>
      </c>
      <c r="B216" s="15">
        <v>15.5</v>
      </c>
      <c r="C216" s="17">
        <v>15.81</v>
      </c>
      <c r="D216" s="15"/>
      <c r="E216" s="15">
        <f t="shared" si="23"/>
        <v>0.3100000000000005</v>
      </c>
      <c r="G216" s="15">
        <f t="shared" si="24"/>
        <v>0.3100000000000005</v>
      </c>
      <c r="H216" s="7">
        <f t="shared" si="25"/>
        <v>1</v>
      </c>
      <c r="J216" s="15">
        <f t="shared" si="26"/>
        <v>0</v>
      </c>
      <c r="K216" s="7">
        <f t="shared" si="27"/>
        <v>0</v>
      </c>
      <c r="L216" s="7"/>
      <c r="M216" s="15">
        <f t="shared" si="28"/>
        <v>0</v>
      </c>
      <c r="N216" s="7">
        <f t="shared" si="29"/>
        <v>0</v>
      </c>
    </row>
    <row r="217" spans="1:14" x14ac:dyDescent="0.3">
      <c r="A217" s="5" t="s">
        <v>5</v>
      </c>
      <c r="B217" s="15">
        <v>15.83</v>
      </c>
      <c r="C217" s="17">
        <v>16.190000000000001</v>
      </c>
      <c r="D217" s="15"/>
      <c r="E217" s="15">
        <f t="shared" si="23"/>
        <v>0.36000000000000121</v>
      </c>
      <c r="G217" s="15">
        <f t="shared" si="24"/>
        <v>0.36000000000000121</v>
      </c>
      <c r="H217" s="7">
        <f t="shared" si="25"/>
        <v>1</v>
      </c>
      <c r="J217" s="15">
        <f t="shared" si="26"/>
        <v>0</v>
      </c>
      <c r="K217" s="7">
        <f t="shared" si="27"/>
        <v>0</v>
      </c>
      <c r="L217" s="7"/>
      <c r="M217" s="15">
        <f t="shared" si="28"/>
        <v>0</v>
      </c>
      <c r="N217" s="7">
        <f t="shared" si="29"/>
        <v>0</v>
      </c>
    </row>
    <row r="218" spans="1:14" x14ac:dyDescent="0.3">
      <c r="A218" s="5" t="s">
        <v>6</v>
      </c>
      <c r="B218" s="15">
        <v>16.14</v>
      </c>
      <c r="C218" s="17">
        <v>16.72</v>
      </c>
      <c r="D218" s="15"/>
      <c r="E218" s="15">
        <f t="shared" si="23"/>
        <v>0.57999999999999829</v>
      </c>
      <c r="G218" s="15">
        <f t="shared" si="24"/>
        <v>0.57999999999999829</v>
      </c>
      <c r="H218" s="7">
        <f t="shared" si="25"/>
        <v>1</v>
      </c>
      <c r="J218" s="15">
        <f t="shared" si="26"/>
        <v>0</v>
      </c>
      <c r="K218" s="7">
        <f t="shared" si="27"/>
        <v>0</v>
      </c>
      <c r="L218" s="7"/>
      <c r="M218" s="15">
        <f t="shared" si="28"/>
        <v>0</v>
      </c>
      <c r="N218" s="7">
        <f t="shared" si="29"/>
        <v>0</v>
      </c>
    </row>
    <row r="219" spans="1:14" x14ac:dyDescent="0.3">
      <c r="A219" s="5" t="s">
        <v>7</v>
      </c>
      <c r="B219" s="17">
        <v>16.53</v>
      </c>
      <c r="C219" s="17">
        <v>16.329999999999998</v>
      </c>
      <c r="D219" s="15"/>
      <c r="E219" s="15">
        <f t="shared" si="23"/>
        <v>-0.20000000000000284</v>
      </c>
      <c r="G219" s="15">
        <f t="shared" si="24"/>
        <v>0</v>
      </c>
      <c r="H219" s="7">
        <f t="shared" si="25"/>
        <v>0</v>
      </c>
      <c r="J219" s="15">
        <f t="shared" si="26"/>
        <v>0</v>
      </c>
      <c r="K219" s="7">
        <f t="shared" si="27"/>
        <v>0</v>
      </c>
      <c r="L219" s="7"/>
      <c r="M219" s="15">
        <f t="shared" si="28"/>
        <v>0</v>
      </c>
      <c r="N219" s="7">
        <f t="shared" si="29"/>
        <v>0</v>
      </c>
    </row>
    <row r="220" spans="1:14" x14ac:dyDescent="0.3">
      <c r="A220" s="5" t="s">
        <v>8</v>
      </c>
      <c r="B220" s="17">
        <v>16.28</v>
      </c>
      <c r="C220" s="17">
        <v>16.27</v>
      </c>
      <c r="D220" s="15"/>
      <c r="E220" s="15">
        <f>+C220-B220</f>
        <v>-1.0000000000001563E-2</v>
      </c>
      <c r="G220" s="15">
        <f>IF(E220&gt;0,E220,0)</f>
        <v>0</v>
      </c>
      <c r="H220" s="7">
        <f>IF(G220&gt;0,1,0)</f>
        <v>0</v>
      </c>
      <c r="J220" s="15">
        <f t="shared" si="26"/>
        <v>0</v>
      </c>
      <c r="K220" s="7">
        <f t="shared" si="27"/>
        <v>0</v>
      </c>
      <c r="L220" s="7"/>
      <c r="M220" s="15">
        <f t="shared" si="28"/>
        <v>0</v>
      </c>
      <c r="N220" s="7">
        <f t="shared" si="29"/>
        <v>0</v>
      </c>
    </row>
    <row r="221" spans="1:14" x14ac:dyDescent="0.3">
      <c r="A221" s="5" t="s">
        <v>9</v>
      </c>
      <c r="B221" s="15">
        <v>16.34</v>
      </c>
      <c r="C221" s="17">
        <v>15.82</v>
      </c>
      <c r="D221" s="15"/>
      <c r="E221" s="15">
        <f>+C221-B221</f>
        <v>-0.51999999999999957</v>
      </c>
      <c r="G221" s="15">
        <f>IF(E221&gt;0,E221,0)</f>
        <v>0</v>
      </c>
      <c r="H221" s="7">
        <f>IF(G221&gt;0,1,0)</f>
        <v>0</v>
      </c>
      <c r="J221" s="15">
        <f t="shared" si="26"/>
        <v>0</v>
      </c>
      <c r="K221" s="7">
        <f t="shared" si="27"/>
        <v>0</v>
      </c>
      <c r="L221" s="7"/>
      <c r="M221" s="15">
        <f t="shared" si="28"/>
        <v>0</v>
      </c>
      <c r="N221" s="7">
        <f t="shared" si="29"/>
        <v>0</v>
      </c>
    </row>
    <row r="222" spans="1:14" x14ac:dyDescent="0.3">
      <c r="A222" s="5" t="s">
        <v>10</v>
      </c>
      <c r="B222" s="17">
        <v>15.84</v>
      </c>
      <c r="C222" s="17">
        <v>15.46</v>
      </c>
      <c r="D222" s="15"/>
      <c r="E222" s="15">
        <f>+C222-B222</f>
        <v>-0.37999999999999901</v>
      </c>
      <c r="G222" s="15">
        <f>IF(E222&gt;0,E222,0)</f>
        <v>0</v>
      </c>
      <c r="H222" s="7">
        <f>IF(G222&gt;0,1,0)</f>
        <v>0</v>
      </c>
      <c r="J222" s="15">
        <f t="shared" si="26"/>
        <v>0</v>
      </c>
      <c r="K222" s="7">
        <f t="shared" si="27"/>
        <v>0</v>
      </c>
      <c r="L222" s="7"/>
      <c r="M222" s="15">
        <f t="shared" si="28"/>
        <v>0</v>
      </c>
      <c r="N222" s="7">
        <f t="shared" si="29"/>
        <v>0</v>
      </c>
    </row>
    <row r="223" spans="1:14" x14ac:dyDescent="0.3">
      <c r="A223" s="5" t="s">
        <v>11</v>
      </c>
      <c r="B223" s="15">
        <v>16.48</v>
      </c>
      <c r="C223" s="17">
        <v>15.3</v>
      </c>
      <c r="D223" s="15"/>
      <c r="E223" s="15">
        <f>+C223-B223</f>
        <v>-1.1799999999999997</v>
      </c>
      <c r="G223" s="15">
        <f>IF(E223&gt;0,E223,0)</f>
        <v>0</v>
      </c>
      <c r="H223" s="7">
        <f>IF(G223&gt;0,1,0)</f>
        <v>0</v>
      </c>
      <c r="J223" s="15">
        <f t="shared" si="26"/>
        <v>0</v>
      </c>
      <c r="K223" s="7">
        <f t="shared" si="27"/>
        <v>0</v>
      </c>
      <c r="L223" s="7"/>
      <c r="M223" s="15">
        <f t="shared" si="28"/>
        <v>0</v>
      </c>
      <c r="N223" s="7">
        <f t="shared" si="29"/>
        <v>0</v>
      </c>
    </row>
    <row r="224" spans="1:14" x14ac:dyDescent="0.3">
      <c r="A224" s="5" t="s">
        <v>12</v>
      </c>
      <c r="B224" s="15">
        <v>16.71</v>
      </c>
      <c r="C224" s="15">
        <v>14.44</v>
      </c>
      <c r="D224" s="15"/>
      <c r="E224" s="15">
        <f>+C224-B224</f>
        <v>-2.2700000000000014</v>
      </c>
      <c r="G224" s="15">
        <f>IF(E224&gt;0,E224,0)</f>
        <v>0</v>
      </c>
      <c r="H224" s="7">
        <f>IF(G224&gt;0,1,0)</f>
        <v>0</v>
      </c>
      <c r="J224" s="15">
        <f t="shared" si="26"/>
        <v>0</v>
      </c>
      <c r="K224" s="7">
        <f t="shared" si="27"/>
        <v>0</v>
      </c>
      <c r="L224" s="7"/>
      <c r="M224" s="15">
        <f t="shared" si="28"/>
        <v>0</v>
      </c>
      <c r="N224" s="7">
        <f t="shared" si="29"/>
        <v>0</v>
      </c>
    </row>
    <row r="225" spans="1:15" x14ac:dyDescent="0.3">
      <c r="A225" s="5"/>
      <c r="B225" s="17"/>
      <c r="C225" s="17"/>
      <c r="D225" s="15"/>
      <c r="E225" s="15"/>
      <c r="G225" s="15"/>
      <c r="J225" s="15"/>
      <c r="K225" s="7"/>
      <c r="M225" s="29"/>
      <c r="N225" s="33"/>
    </row>
    <row r="226" spans="1:15" x14ac:dyDescent="0.3">
      <c r="A226" s="5"/>
      <c r="B226" s="17"/>
      <c r="C226" s="17"/>
      <c r="D226" s="15"/>
      <c r="E226" s="15"/>
      <c r="G226" s="15"/>
      <c r="J226" s="15"/>
      <c r="K226" s="7"/>
      <c r="M226" s="15"/>
      <c r="N226" s="7"/>
      <c r="O226" s="29" t="s">
        <v>74</v>
      </c>
    </row>
    <row r="227" spans="1:15" x14ac:dyDescent="0.3">
      <c r="A227" s="5"/>
      <c r="B227" s="17"/>
      <c r="C227" s="17"/>
      <c r="D227" s="15"/>
      <c r="E227" s="15"/>
      <c r="G227" s="15"/>
      <c r="J227" s="15"/>
      <c r="K227" s="7"/>
      <c r="M227" s="15"/>
      <c r="N227" s="7"/>
    </row>
    <row r="228" spans="1:15" x14ac:dyDescent="0.3">
      <c r="A228" s="5"/>
      <c r="B228" s="17"/>
      <c r="C228" s="17"/>
      <c r="D228" s="15"/>
      <c r="E228" s="15"/>
      <c r="G228" s="15"/>
      <c r="J228" s="15"/>
      <c r="K228" s="7"/>
      <c r="M228" s="15"/>
      <c r="N228" s="7"/>
    </row>
    <row r="229" spans="1:15" x14ac:dyDescent="0.3">
      <c r="A229" s="5"/>
      <c r="B229" s="17"/>
      <c r="C229" s="17"/>
      <c r="D229" s="15"/>
      <c r="E229" s="15"/>
      <c r="G229" s="15"/>
      <c r="J229" s="15"/>
      <c r="K229" s="7"/>
      <c r="M229" s="15"/>
    </row>
    <row r="230" spans="1:15" x14ac:dyDescent="0.3">
      <c r="A230" s="5"/>
      <c r="B230" s="17"/>
      <c r="C230" s="17"/>
      <c r="D230" s="15"/>
      <c r="E230" s="15"/>
      <c r="G230" s="15"/>
      <c r="J230" s="15"/>
      <c r="K230" s="7"/>
      <c r="M230" s="15"/>
      <c r="N230" s="32" t="str">
        <f>+N1</f>
        <v>Exhibit NMPF - 37A</v>
      </c>
    </row>
    <row r="231" spans="1:15" x14ac:dyDescent="0.3">
      <c r="A231" s="21" t="s">
        <v>51</v>
      </c>
    </row>
    <row r="232" spans="1:15" ht="106.8" customHeight="1" x14ac:dyDescent="0.3">
      <c r="A232" s="1"/>
      <c r="B232" s="2" t="s">
        <v>0</v>
      </c>
      <c r="C232" s="2" t="s">
        <v>37</v>
      </c>
      <c r="E232" s="2" t="s">
        <v>40</v>
      </c>
      <c r="F232" s="2"/>
      <c r="G232" s="2" t="s">
        <v>110</v>
      </c>
      <c r="H232" s="2" t="s">
        <v>95</v>
      </c>
      <c r="J232" s="2" t="s">
        <v>111</v>
      </c>
      <c r="K232" s="2" t="s">
        <v>96</v>
      </c>
      <c r="L232" s="2"/>
      <c r="M232" s="2" t="s">
        <v>112</v>
      </c>
      <c r="N232" s="2" t="s">
        <v>97</v>
      </c>
    </row>
    <row r="234" spans="1:15" x14ac:dyDescent="0.3">
      <c r="A234" s="5" t="s">
        <v>28</v>
      </c>
      <c r="B234" s="17">
        <v>16.04</v>
      </c>
      <c r="C234" s="17">
        <v>13.72</v>
      </c>
      <c r="D234" s="15"/>
      <c r="E234" s="15">
        <f t="shared" ref="E234:E307" si="30">+C234-B234</f>
        <v>-2.3199999999999985</v>
      </c>
      <c r="G234" s="15">
        <f t="shared" ref="G234:G307" si="31">IF(E234&gt;0,E234,0)</f>
        <v>0</v>
      </c>
      <c r="H234" s="7">
        <f t="shared" ref="H234:H307" si="32">IF(G234&gt;0,1,0)</f>
        <v>0</v>
      </c>
      <c r="J234" s="15">
        <f t="shared" ref="J234:J281" si="33">IF(C234&gt;(B234+1.6),C234-B234-1.6,0)</f>
        <v>0</v>
      </c>
      <c r="K234" s="7">
        <f t="shared" ref="K234:K281" si="34">IF(J234&gt;0,1,0)</f>
        <v>0</v>
      </c>
      <c r="L234" s="7"/>
      <c r="M234" s="15">
        <f t="shared" ref="M234:M281" si="35">IF(C234&gt;(B234+2.2),C234-B234-2.2,0)</f>
        <v>0</v>
      </c>
      <c r="N234" s="7">
        <f t="shared" ref="N234:N281" si="36">IF(M234&gt;0,1,0)</f>
        <v>0</v>
      </c>
    </row>
    <row r="235" spans="1:15" x14ac:dyDescent="0.3">
      <c r="A235" s="5" t="s">
        <v>2</v>
      </c>
      <c r="B235" s="15">
        <v>13.64</v>
      </c>
      <c r="C235" s="17">
        <v>13.8</v>
      </c>
      <c r="D235" s="15"/>
      <c r="E235" s="15">
        <f t="shared" si="30"/>
        <v>0.16000000000000014</v>
      </c>
      <c r="G235" s="15">
        <f t="shared" si="31"/>
        <v>0.16000000000000014</v>
      </c>
      <c r="H235" s="7">
        <f t="shared" si="32"/>
        <v>1</v>
      </c>
      <c r="J235" s="15">
        <f t="shared" si="33"/>
        <v>0</v>
      </c>
      <c r="K235" s="7">
        <f t="shared" si="34"/>
        <v>0</v>
      </c>
      <c r="L235" s="7"/>
      <c r="M235" s="15">
        <f t="shared" si="35"/>
        <v>0</v>
      </c>
      <c r="N235" s="7">
        <f t="shared" si="36"/>
        <v>0</v>
      </c>
    </row>
    <row r="236" spans="1:15" x14ac:dyDescent="0.3">
      <c r="A236" s="5" t="s">
        <v>3</v>
      </c>
      <c r="B236" s="17">
        <v>13.78</v>
      </c>
      <c r="C236" s="17">
        <v>13.74</v>
      </c>
      <c r="D236" s="15"/>
      <c r="E236" s="15">
        <f t="shared" si="30"/>
        <v>-3.9999999999999147E-2</v>
      </c>
      <c r="G236" s="15">
        <f t="shared" si="31"/>
        <v>0</v>
      </c>
      <c r="H236" s="7">
        <f t="shared" si="32"/>
        <v>0</v>
      </c>
      <c r="J236" s="15">
        <f t="shared" si="33"/>
        <v>0</v>
      </c>
      <c r="K236" s="7">
        <f t="shared" si="34"/>
        <v>0</v>
      </c>
      <c r="L236" s="7"/>
      <c r="M236" s="15">
        <f t="shared" si="35"/>
        <v>0</v>
      </c>
      <c r="N236" s="7">
        <f t="shared" si="36"/>
        <v>0</v>
      </c>
    </row>
    <row r="237" spans="1:15" x14ac:dyDescent="0.3">
      <c r="A237" s="5" t="s">
        <v>4</v>
      </c>
      <c r="B237" s="15">
        <v>13.74</v>
      </c>
      <c r="C237" s="17">
        <v>13.63</v>
      </c>
      <c r="D237" s="15"/>
      <c r="E237" s="15">
        <f t="shared" si="30"/>
        <v>-0.10999999999999943</v>
      </c>
      <c r="G237" s="15">
        <f t="shared" si="31"/>
        <v>0</v>
      </c>
      <c r="H237" s="7">
        <f t="shared" si="32"/>
        <v>0</v>
      </c>
      <c r="J237" s="15">
        <f t="shared" si="33"/>
        <v>0</v>
      </c>
      <c r="K237" s="7">
        <f t="shared" si="34"/>
        <v>0</v>
      </c>
      <c r="L237" s="7"/>
      <c r="M237" s="15">
        <f t="shared" si="35"/>
        <v>0</v>
      </c>
      <c r="N237" s="7">
        <f t="shared" si="36"/>
        <v>0</v>
      </c>
    </row>
    <row r="238" spans="1:15" x14ac:dyDescent="0.3">
      <c r="A238" s="5" t="s">
        <v>5</v>
      </c>
      <c r="B238" s="15">
        <v>13.7</v>
      </c>
      <c r="C238" s="17">
        <v>12.76</v>
      </c>
      <c r="D238" s="15"/>
      <c r="E238" s="15">
        <f t="shared" si="30"/>
        <v>-0.9399999999999995</v>
      </c>
      <c r="G238" s="15">
        <f t="shared" si="31"/>
        <v>0</v>
      </c>
      <c r="H238" s="7">
        <f t="shared" si="32"/>
        <v>0</v>
      </c>
      <c r="J238" s="15">
        <f t="shared" si="33"/>
        <v>0</v>
      </c>
      <c r="K238" s="7">
        <f t="shared" si="34"/>
        <v>0</v>
      </c>
      <c r="L238" s="7"/>
      <c r="M238" s="15">
        <f t="shared" si="35"/>
        <v>0</v>
      </c>
      <c r="N238" s="7">
        <f t="shared" si="36"/>
        <v>0</v>
      </c>
    </row>
    <row r="239" spans="1:15" x14ac:dyDescent="0.3">
      <c r="A239" s="5" t="s">
        <v>6</v>
      </c>
      <c r="B239" s="15">
        <v>13.14</v>
      </c>
      <c r="C239" s="17">
        <v>13.22</v>
      </c>
      <c r="D239" s="15"/>
      <c r="E239" s="15">
        <f t="shared" si="30"/>
        <v>8.0000000000000071E-2</v>
      </c>
      <c r="G239" s="15">
        <f t="shared" si="31"/>
        <v>8.0000000000000071E-2</v>
      </c>
      <c r="H239" s="7">
        <f t="shared" si="32"/>
        <v>1</v>
      </c>
      <c r="J239" s="15">
        <f t="shared" si="33"/>
        <v>0</v>
      </c>
      <c r="K239" s="7">
        <f t="shared" si="34"/>
        <v>0</v>
      </c>
      <c r="L239" s="7"/>
      <c r="M239" s="15">
        <f t="shared" si="35"/>
        <v>0</v>
      </c>
      <c r="N239" s="7">
        <f t="shared" si="36"/>
        <v>0</v>
      </c>
    </row>
    <row r="240" spans="1:15" x14ac:dyDescent="0.3">
      <c r="A240" s="5" t="s">
        <v>7</v>
      </c>
      <c r="B240" s="17">
        <v>13.7</v>
      </c>
      <c r="C240" s="17">
        <v>15.24</v>
      </c>
      <c r="D240" s="15"/>
      <c r="E240" s="15">
        <f t="shared" si="30"/>
        <v>1.5400000000000009</v>
      </c>
      <c r="G240" s="15">
        <f t="shared" si="31"/>
        <v>1.5400000000000009</v>
      </c>
      <c r="H240" s="7">
        <f t="shared" si="32"/>
        <v>1</v>
      </c>
      <c r="J240" s="15">
        <f t="shared" si="33"/>
        <v>0</v>
      </c>
      <c r="K240" s="7">
        <f t="shared" si="34"/>
        <v>0</v>
      </c>
      <c r="L240" s="7"/>
      <c r="M240" s="15">
        <f t="shared" si="35"/>
        <v>0</v>
      </c>
      <c r="N240" s="7">
        <f t="shared" si="36"/>
        <v>0</v>
      </c>
    </row>
    <row r="241" spans="1:14" x14ac:dyDescent="0.3">
      <c r="A241" s="5" t="s">
        <v>8</v>
      </c>
      <c r="B241" s="17">
        <v>15.07</v>
      </c>
      <c r="C241" s="17">
        <v>16.91</v>
      </c>
      <c r="D241" s="15"/>
      <c r="E241" s="15">
        <f t="shared" si="30"/>
        <v>1.8399999999999999</v>
      </c>
      <c r="G241" s="15">
        <f t="shared" si="31"/>
        <v>1.8399999999999999</v>
      </c>
      <c r="H241" s="7">
        <f t="shared" si="32"/>
        <v>1</v>
      </c>
      <c r="J241" s="15">
        <f t="shared" si="33"/>
        <v>0.23999999999999977</v>
      </c>
      <c r="K241" s="7">
        <f t="shared" si="34"/>
        <v>1</v>
      </c>
      <c r="L241" s="7"/>
      <c r="M241" s="15">
        <f t="shared" si="35"/>
        <v>0</v>
      </c>
      <c r="N241" s="7">
        <f t="shared" si="36"/>
        <v>0</v>
      </c>
    </row>
    <row r="242" spans="1:14" x14ac:dyDescent="0.3">
      <c r="A242" s="5" t="s">
        <v>9</v>
      </c>
      <c r="B242" s="15">
        <v>16.559999999999999</v>
      </c>
      <c r="C242" s="17">
        <v>16.39</v>
      </c>
      <c r="D242" s="15"/>
      <c r="E242" s="15">
        <f t="shared" si="30"/>
        <v>-0.16999999999999815</v>
      </c>
      <c r="G242" s="15">
        <f t="shared" si="31"/>
        <v>0</v>
      </c>
      <c r="H242" s="7">
        <f t="shared" si="32"/>
        <v>0</v>
      </c>
      <c r="J242" s="15">
        <f t="shared" si="33"/>
        <v>0</v>
      </c>
      <c r="K242" s="7">
        <f t="shared" si="34"/>
        <v>0</v>
      </c>
      <c r="L242" s="7"/>
      <c r="M242" s="15">
        <f t="shared" si="35"/>
        <v>0</v>
      </c>
      <c r="N242" s="7">
        <f t="shared" si="36"/>
        <v>0</v>
      </c>
    </row>
    <row r="243" spans="1:14" x14ac:dyDescent="0.3">
      <c r="A243" s="5" t="s">
        <v>10</v>
      </c>
      <c r="B243" s="17">
        <v>16.600000000000001</v>
      </c>
      <c r="C243" s="17">
        <v>14.82</v>
      </c>
      <c r="D243" s="15"/>
      <c r="E243" s="15">
        <f t="shared" si="30"/>
        <v>-1.7800000000000011</v>
      </c>
      <c r="G243" s="15">
        <f t="shared" si="31"/>
        <v>0</v>
      </c>
      <c r="H243" s="7">
        <f t="shared" si="32"/>
        <v>0</v>
      </c>
      <c r="J243" s="15">
        <f t="shared" si="33"/>
        <v>0</v>
      </c>
      <c r="K243" s="7">
        <f t="shared" si="34"/>
        <v>0</v>
      </c>
      <c r="L243" s="7"/>
      <c r="M243" s="15">
        <f t="shared" si="35"/>
        <v>0</v>
      </c>
      <c r="N243" s="7">
        <f t="shared" si="36"/>
        <v>0</v>
      </c>
    </row>
    <row r="244" spans="1:14" x14ac:dyDescent="0.3">
      <c r="A244" s="5" t="s">
        <v>11</v>
      </c>
      <c r="B244" s="15">
        <v>14.78</v>
      </c>
      <c r="C244" s="17">
        <v>16.760000000000002</v>
      </c>
      <c r="D244" s="15"/>
      <c r="E244" s="15">
        <f t="shared" si="30"/>
        <v>1.9800000000000022</v>
      </c>
      <c r="G244" s="15">
        <f t="shared" si="31"/>
        <v>1.9800000000000022</v>
      </c>
      <c r="H244" s="7">
        <f t="shared" si="32"/>
        <v>1</v>
      </c>
      <c r="J244" s="15">
        <f t="shared" si="33"/>
        <v>0.38000000000000211</v>
      </c>
      <c r="K244" s="7">
        <f t="shared" si="34"/>
        <v>1</v>
      </c>
      <c r="L244" s="7"/>
      <c r="M244" s="15">
        <f t="shared" si="35"/>
        <v>0</v>
      </c>
      <c r="N244" s="7">
        <f t="shared" si="36"/>
        <v>0</v>
      </c>
    </row>
    <row r="245" spans="1:14" x14ac:dyDescent="0.3">
      <c r="A245" s="5" t="s">
        <v>12</v>
      </c>
      <c r="B245" s="15">
        <v>16.88</v>
      </c>
      <c r="C245" s="15">
        <v>17.399999999999999</v>
      </c>
      <c r="D245" s="15"/>
      <c r="E245" s="15">
        <f t="shared" si="30"/>
        <v>0.51999999999999957</v>
      </c>
      <c r="G245" s="15">
        <f t="shared" si="31"/>
        <v>0.51999999999999957</v>
      </c>
      <c r="H245" s="7">
        <f t="shared" si="32"/>
        <v>1</v>
      </c>
      <c r="J245" s="15">
        <f t="shared" si="33"/>
        <v>0</v>
      </c>
      <c r="K245" s="7">
        <f t="shared" si="34"/>
        <v>0</v>
      </c>
      <c r="L245" s="7"/>
      <c r="M245" s="15">
        <f t="shared" si="35"/>
        <v>0</v>
      </c>
      <c r="N245" s="7">
        <f t="shared" si="36"/>
        <v>0</v>
      </c>
    </row>
    <row r="246" spans="1:14" x14ac:dyDescent="0.3">
      <c r="A246" s="5" t="s">
        <v>29</v>
      </c>
      <c r="B246" s="17">
        <v>17.45</v>
      </c>
      <c r="C246" s="17">
        <v>16.77</v>
      </c>
      <c r="D246" s="15"/>
      <c r="E246" s="15">
        <f t="shared" si="30"/>
        <v>-0.67999999999999972</v>
      </c>
      <c r="G246" s="15">
        <f t="shared" si="31"/>
        <v>0</v>
      </c>
      <c r="H246" s="7">
        <f t="shared" si="32"/>
        <v>0</v>
      </c>
      <c r="J246" s="15">
        <f t="shared" si="33"/>
        <v>0</v>
      </c>
      <c r="K246" s="7">
        <f t="shared" si="34"/>
        <v>0</v>
      </c>
      <c r="L246" s="7"/>
      <c r="M246" s="15">
        <f t="shared" si="35"/>
        <v>0</v>
      </c>
      <c r="N246" s="7">
        <f t="shared" si="36"/>
        <v>0</v>
      </c>
    </row>
    <row r="247" spans="1:14" x14ac:dyDescent="0.3">
      <c r="A247" s="5" t="s">
        <v>2</v>
      </c>
      <c r="B247" s="15">
        <v>16.73</v>
      </c>
      <c r="C247" s="17">
        <v>16.88</v>
      </c>
      <c r="D247" s="15"/>
      <c r="E247" s="15">
        <f t="shared" si="30"/>
        <v>0.14999999999999858</v>
      </c>
      <c r="G247" s="15">
        <f t="shared" si="31"/>
        <v>0.14999999999999858</v>
      </c>
      <c r="H247" s="7">
        <f t="shared" si="32"/>
        <v>1</v>
      </c>
      <c r="J247" s="15">
        <f t="shared" si="33"/>
        <v>0</v>
      </c>
      <c r="K247" s="7">
        <f t="shared" si="34"/>
        <v>0</v>
      </c>
      <c r="L247" s="7"/>
      <c r="M247" s="15">
        <f t="shared" si="35"/>
        <v>0</v>
      </c>
      <c r="N247" s="7">
        <f t="shared" si="36"/>
        <v>0</v>
      </c>
    </row>
    <row r="248" spans="1:14" x14ac:dyDescent="0.3">
      <c r="A248" s="5" t="s">
        <v>3</v>
      </c>
      <c r="B248" s="17">
        <v>16.899999999999999</v>
      </c>
      <c r="C248" s="17">
        <v>15.81</v>
      </c>
      <c r="D248" s="15"/>
      <c r="E248" s="15">
        <f t="shared" si="30"/>
        <v>-1.0899999999999981</v>
      </c>
      <c r="G248" s="15">
        <f t="shared" si="31"/>
        <v>0</v>
      </c>
      <c r="H248" s="7">
        <f t="shared" si="32"/>
        <v>0</v>
      </c>
      <c r="J248" s="15">
        <f t="shared" si="33"/>
        <v>0</v>
      </c>
      <c r="K248" s="7">
        <f t="shared" si="34"/>
        <v>0</v>
      </c>
      <c r="L248" s="7"/>
      <c r="M248" s="15">
        <f t="shared" si="35"/>
        <v>0</v>
      </c>
      <c r="N248" s="7">
        <f t="shared" si="36"/>
        <v>0</v>
      </c>
    </row>
    <row r="249" spans="1:14" x14ac:dyDescent="0.3">
      <c r="A249" s="5" t="s">
        <v>4</v>
      </c>
      <c r="B249" s="15">
        <v>16.05</v>
      </c>
      <c r="C249" s="17">
        <v>15.22</v>
      </c>
      <c r="D249" s="15"/>
      <c r="E249" s="15">
        <f t="shared" si="30"/>
        <v>-0.83000000000000007</v>
      </c>
      <c r="G249" s="15">
        <f t="shared" si="31"/>
        <v>0</v>
      </c>
      <c r="H249" s="7">
        <f t="shared" si="32"/>
        <v>0</v>
      </c>
      <c r="J249" s="15">
        <f t="shared" si="33"/>
        <v>0</v>
      </c>
      <c r="K249" s="7">
        <f t="shared" si="34"/>
        <v>0</v>
      </c>
      <c r="L249" s="7"/>
      <c r="M249" s="15">
        <f t="shared" si="35"/>
        <v>0</v>
      </c>
      <c r="N249" s="7">
        <f t="shared" si="36"/>
        <v>0</v>
      </c>
    </row>
    <row r="250" spans="1:14" x14ac:dyDescent="0.3">
      <c r="A250" s="5" t="s">
        <v>5</v>
      </c>
      <c r="B250" s="15">
        <v>15.2</v>
      </c>
      <c r="C250" s="17">
        <v>15.57</v>
      </c>
      <c r="D250" s="15"/>
      <c r="E250" s="15">
        <f t="shared" si="30"/>
        <v>0.37000000000000099</v>
      </c>
      <c r="G250" s="15">
        <f t="shared" si="31"/>
        <v>0.37000000000000099</v>
      </c>
      <c r="H250" s="7">
        <f t="shared" si="32"/>
        <v>1</v>
      </c>
      <c r="J250" s="15">
        <f t="shared" si="33"/>
        <v>0</v>
      </c>
      <c r="K250" s="7">
        <f t="shared" si="34"/>
        <v>0</v>
      </c>
      <c r="L250" s="7"/>
      <c r="M250" s="15">
        <f t="shared" si="35"/>
        <v>0</v>
      </c>
      <c r="N250" s="7">
        <f t="shared" si="36"/>
        <v>0</v>
      </c>
    </row>
    <row r="251" spans="1:14" x14ac:dyDescent="0.3">
      <c r="A251" s="5" t="s">
        <v>6</v>
      </c>
      <c r="B251" s="15">
        <v>15.31</v>
      </c>
      <c r="C251" s="17">
        <v>16.440000000000001</v>
      </c>
      <c r="D251" s="15"/>
      <c r="E251" s="15">
        <f t="shared" si="30"/>
        <v>1.1300000000000008</v>
      </c>
      <c r="G251" s="15">
        <f t="shared" si="31"/>
        <v>1.1300000000000008</v>
      </c>
      <c r="H251" s="7">
        <f t="shared" si="32"/>
        <v>1</v>
      </c>
      <c r="J251" s="15">
        <f t="shared" si="33"/>
        <v>0</v>
      </c>
      <c r="K251" s="7">
        <f t="shared" si="34"/>
        <v>0</v>
      </c>
      <c r="L251" s="7"/>
      <c r="M251" s="15">
        <f t="shared" si="35"/>
        <v>0</v>
      </c>
      <c r="N251" s="7">
        <f t="shared" si="36"/>
        <v>0</v>
      </c>
    </row>
    <row r="252" spans="1:14" x14ac:dyDescent="0.3">
      <c r="A252" s="5" t="s">
        <v>7</v>
      </c>
      <c r="B252" s="17">
        <v>16.59</v>
      </c>
      <c r="C252" s="17">
        <v>15.45</v>
      </c>
      <c r="D252" s="15"/>
      <c r="E252" s="15">
        <f t="shared" si="30"/>
        <v>-1.1400000000000006</v>
      </c>
      <c r="G252" s="15">
        <f t="shared" si="31"/>
        <v>0</v>
      </c>
      <c r="H252" s="7">
        <f t="shared" si="32"/>
        <v>0</v>
      </c>
      <c r="J252" s="15">
        <f t="shared" si="33"/>
        <v>0</v>
      </c>
      <c r="K252" s="7">
        <f t="shared" si="34"/>
        <v>0</v>
      </c>
      <c r="L252" s="7"/>
      <c r="M252" s="15">
        <f t="shared" si="35"/>
        <v>0</v>
      </c>
      <c r="N252" s="7">
        <f t="shared" si="36"/>
        <v>0</v>
      </c>
    </row>
    <row r="253" spans="1:14" x14ac:dyDescent="0.3">
      <c r="A253" s="5" t="s">
        <v>8</v>
      </c>
      <c r="B253" s="17">
        <v>16.72</v>
      </c>
      <c r="C253" s="17">
        <v>16.57</v>
      </c>
      <c r="D253" s="15"/>
      <c r="E253" s="15">
        <f t="shared" si="30"/>
        <v>-0.14999999999999858</v>
      </c>
      <c r="G253" s="15">
        <f t="shared" si="31"/>
        <v>0</v>
      </c>
      <c r="H253" s="7">
        <f t="shared" si="32"/>
        <v>0</v>
      </c>
      <c r="J253" s="15">
        <f t="shared" si="33"/>
        <v>0</v>
      </c>
      <c r="K253" s="7">
        <f t="shared" si="34"/>
        <v>0</v>
      </c>
      <c r="L253" s="7"/>
      <c r="M253" s="15">
        <f t="shared" si="35"/>
        <v>0</v>
      </c>
      <c r="N253" s="7">
        <f t="shared" si="36"/>
        <v>0</v>
      </c>
    </row>
    <row r="254" spans="1:14" x14ac:dyDescent="0.3">
      <c r="A254" s="5" t="s">
        <v>9</v>
      </c>
      <c r="B254" s="15">
        <v>16.71</v>
      </c>
      <c r="C254" s="17">
        <v>16.36</v>
      </c>
      <c r="D254" s="15"/>
      <c r="E254" s="15">
        <f t="shared" si="30"/>
        <v>-0.35000000000000142</v>
      </c>
      <c r="G254" s="15">
        <f t="shared" si="31"/>
        <v>0</v>
      </c>
      <c r="H254" s="7">
        <f t="shared" si="32"/>
        <v>0</v>
      </c>
      <c r="J254" s="15">
        <f t="shared" si="33"/>
        <v>0</v>
      </c>
      <c r="K254" s="7">
        <f t="shared" si="34"/>
        <v>0</v>
      </c>
      <c r="L254" s="7"/>
      <c r="M254" s="15">
        <f t="shared" si="35"/>
        <v>0</v>
      </c>
      <c r="N254" s="7">
        <f t="shared" si="36"/>
        <v>0</v>
      </c>
    </row>
    <row r="255" spans="1:14" x14ac:dyDescent="0.3">
      <c r="A255" s="5" t="s">
        <v>10</v>
      </c>
      <c r="B255" s="17">
        <v>16.440000000000001</v>
      </c>
      <c r="C255" s="17">
        <v>16.690000000000001</v>
      </c>
      <c r="D255" s="15"/>
      <c r="E255" s="15">
        <f t="shared" si="30"/>
        <v>0.25</v>
      </c>
      <c r="G255" s="15">
        <f t="shared" si="31"/>
        <v>0.25</v>
      </c>
      <c r="H255" s="7">
        <f t="shared" si="32"/>
        <v>1</v>
      </c>
      <c r="J255" s="15">
        <f t="shared" si="33"/>
        <v>0</v>
      </c>
      <c r="K255" s="7">
        <f t="shared" si="34"/>
        <v>0</v>
      </c>
      <c r="L255" s="7"/>
      <c r="M255" s="15">
        <f t="shared" si="35"/>
        <v>0</v>
      </c>
      <c r="N255" s="7">
        <f t="shared" si="36"/>
        <v>0</v>
      </c>
    </row>
    <row r="256" spans="1:14" x14ac:dyDescent="0.3">
      <c r="A256" s="5" t="s">
        <v>11</v>
      </c>
      <c r="B256" s="15">
        <v>16.41</v>
      </c>
      <c r="C256" s="17">
        <v>16.88</v>
      </c>
      <c r="D256" s="15"/>
      <c r="E256" s="15">
        <f t="shared" si="30"/>
        <v>0.46999999999999886</v>
      </c>
      <c r="G256" s="15">
        <f t="shared" si="31"/>
        <v>0.46999999999999886</v>
      </c>
      <c r="H256" s="7">
        <f t="shared" si="32"/>
        <v>1</v>
      </c>
      <c r="J256" s="15">
        <f t="shared" si="33"/>
        <v>0</v>
      </c>
      <c r="K256" s="7">
        <f t="shared" si="34"/>
        <v>0</v>
      </c>
      <c r="L256" s="7"/>
      <c r="M256" s="15">
        <f t="shared" si="35"/>
        <v>0</v>
      </c>
      <c r="N256" s="7">
        <f t="shared" si="36"/>
        <v>0</v>
      </c>
    </row>
    <row r="257" spans="1:14" x14ac:dyDescent="0.3">
      <c r="A257" s="5" t="s">
        <v>12</v>
      </c>
      <c r="B257" s="15">
        <v>16.88</v>
      </c>
      <c r="C257" s="15">
        <v>15.44</v>
      </c>
      <c r="D257" s="15"/>
      <c r="E257" s="15">
        <f t="shared" si="30"/>
        <v>-1.4399999999999995</v>
      </c>
      <c r="G257" s="15">
        <f t="shared" si="31"/>
        <v>0</v>
      </c>
      <c r="H257" s="7">
        <f t="shared" si="32"/>
        <v>0</v>
      </c>
      <c r="J257" s="15">
        <f t="shared" si="33"/>
        <v>0</v>
      </c>
      <c r="K257" s="7">
        <f t="shared" si="34"/>
        <v>0</v>
      </c>
      <c r="L257" s="7"/>
      <c r="M257" s="15">
        <f t="shared" si="35"/>
        <v>0</v>
      </c>
      <c r="N257" s="7">
        <f t="shared" si="36"/>
        <v>0</v>
      </c>
    </row>
    <row r="258" spans="1:14" x14ac:dyDescent="0.3">
      <c r="A258" s="5" t="s">
        <v>30</v>
      </c>
      <c r="B258" s="17">
        <v>15.44</v>
      </c>
      <c r="C258" s="17">
        <v>14</v>
      </c>
      <c r="D258" s="15"/>
      <c r="E258" s="15">
        <f t="shared" si="30"/>
        <v>-1.4399999999999995</v>
      </c>
      <c r="G258" s="15">
        <f t="shared" si="31"/>
        <v>0</v>
      </c>
      <c r="H258" s="7">
        <f t="shared" si="32"/>
        <v>0</v>
      </c>
      <c r="J258" s="15">
        <f t="shared" si="33"/>
        <v>0</v>
      </c>
      <c r="K258" s="7">
        <f t="shared" si="34"/>
        <v>0</v>
      </c>
      <c r="L258" s="7"/>
      <c r="M258" s="15">
        <f t="shared" si="35"/>
        <v>0</v>
      </c>
      <c r="N258" s="7">
        <f t="shared" si="36"/>
        <v>0</v>
      </c>
    </row>
    <row r="259" spans="1:14" x14ac:dyDescent="0.3">
      <c r="A259" s="5" t="s">
        <v>2</v>
      </c>
      <c r="B259" s="15">
        <v>14.25</v>
      </c>
      <c r="C259" s="17">
        <v>13.4</v>
      </c>
      <c r="D259" s="15"/>
      <c r="E259" s="15">
        <f t="shared" si="30"/>
        <v>-0.84999999999999964</v>
      </c>
      <c r="G259" s="15">
        <f t="shared" si="31"/>
        <v>0</v>
      </c>
      <c r="H259" s="7">
        <f t="shared" si="32"/>
        <v>0</v>
      </c>
      <c r="J259" s="15">
        <f t="shared" si="33"/>
        <v>0</v>
      </c>
      <c r="K259" s="7">
        <f t="shared" si="34"/>
        <v>0</v>
      </c>
      <c r="L259" s="7"/>
      <c r="M259" s="15">
        <f t="shared" si="35"/>
        <v>0</v>
      </c>
      <c r="N259" s="7">
        <f t="shared" si="36"/>
        <v>0</v>
      </c>
    </row>
    <row r="260" spans="1:14" x14ac:dyDescent="0.3">
      <c r="A260" s="5" t="s">
        <v>3</v>
      </c>
      <c r="B260" s="17">
        <v>13.36</v>
      </c>
      <c r="C260" s="17">
        <v>14.22</v>
      </c>
      <c r="D260" s="15"/>
      <c r="E260" s="15">
        <f t="shared" si="30"/>
        <v>0.86000000000000121</v>
      </c>
      <c r="G260" s="15">
        <f t="shared" si="31"/>
        <v>0.86000000000000121</v>
      </c>
      <c r="H260" s="7">
        <f t="shared" si="32"/>
        <v>1</v>
      </c>
      <c r="J260" s="15">
        <f t="shared" si="33"/>
        <v>0</v>
      </c>
      <c r="K260" s="7">
        <f t="shared" si="34"/>
        <v>0</v>
      </c>
      <c r="L260" s="7"/>
      <c r="M260" s="15">
        <f t="shared" si="35"/>
        <v>0</v>
      </c>
      <c r="N260" s="7">
        <f t="shared" si="36"/>
        <v>0</v>
      </c>
    </row>
    <row r="261" spans="1:14" x14ac:dyDescent="0.3">
      <c r="A261" s="5" t="s">
        <v>4</v>
      </c>
      <c r="B261" s="15">
        <v>14.1</v>
      </c>
      <c r="C261" s="17">
        <v>14.47</v>
      </c>
      <c r="D261" s="15"/>
      <c r="E261" s="15">
        <f t="shared" si="30"/>
        <v>0.37000000000000099</v>
      </c>
      <c r="G261" s="15">
        <f t="shared" si="31"/>
        <v>0.37000000000000099</v>
      </c>
      <c r="H261" s="7">
        <f t="shared" si="32"/>
        <v>1</v>
      </c>
      <c r="J261" s="15">
        <f t="shared" si="33"/>
        <v>0</v>
      </c>
      <c r="K261" s="7">
        <f t="shared" si="34"/>
        <v>0</v>
      </c>
      <c r="L261" s="7"/>
      <c r="M261" s="15">
        <f t="shared" si="35"/>
        <v>0</v>
      </c>
      <c r="N261" s="7">
        <f t="shared" si="36"/>
        <v>0</v>
      </c>
    </row>
    <row r="262" spans="1:14" x14ac:dyDescent="0.3">
      <c r="A262" s="5" t="s">
        <v>5</v>
      </c>
      <c r="B262" s="15">
        <v>14.44</v>
      </c>
      <c r="C262" s="17">
        <v>15.18</v>
      </c>
      <c r="D262" s="15"/>
      <c r="E262" s="15">
        <f t="shared" si="30"/>
        <v>0.74000000000000021</v>
      </c>
      <c r="G262" s="15">
        <f t="shared" si="31"/>
        <v>0.74000000000000021</v>
      </c>
      <c r="H262" s="7">
        <f t="shared" si="32"/>
        <v>1</v>
      </c>
      <c r="J262" s="15">
        <f t="shared" si="33"/>
        <v>0</v>
      </c>
      <c r="K262" s="7">
        <f t="shared" si="34"/>
        <v>0</v>
      </c>
      <c r="L262" s="7"/>
      <c r="M262" s="15">
        <f t="shared" si="35"/>
        <v>0</v>
      </c>
      <c r="N262" s="7">
        <f t="shared" si="36"/>
        <v>0</v>
      </c>
    </row>
    <row r="263" spans="1:14" x14ac:dyDescent="0.3">
      <c r="A263" s="5" t="s">
        <v>6</v>
      </c>
      <c r="B263" s="15">
        <v>15.25</v>
      </c>
      <c r="C263" s="17">
        <v>15.21</v>
      </c>
      <c r="D263" s="15"/>
      <c r="E263" s="15">
        <f t="shared" si="30"/>
        <v>-3.9999999999999147E-2</v>
      </c>
      <c r="G263" s="15">
        <f t="shared" si="31"/>
        <v>0</v>
      </c>
      <c r="H263" s="7">
        <f t="shared" si="32"/>
        <v>0</v>
      </c>
      <c r="J263" s="15">
        <f t="shared" si="33"/>
        <v>0</v>
      </c>
      <c r="K263" s="7">
        <f t="shared" si="34"/>
        <v>0</v>
      </c>
      <c r="L263" s="7"/>
      <c r="M263" s="15">
        <f t="shared" si="35"/>
        <v>0</v>
      </c>
      <c r="N263" s="7">
        <f t="shared" si="36"/>
        <v>0</v>
      </c>
    </row>
    <row r="264" spans="1:14" x14ac:dyDescent="0.3">
      <c r="A264" s="5" t="s">
        <v>7</v>
      </c>
      <c r="B264" s="17">
        <v>15.36</v>
      </c>
      <c r="C264" s="17">
        <v>14.1</v>
      </c>
      <c r="D264" s="15"/>
      <c r="E264" s="15">
        <f t="shared" si="30"/>
        <v>-1.2599999999999998</v>
      </c>
      <c r="G264" s="15">
        <f t="shared" si="31"/>
        <v>0</v>
      </c>
      <c r="H264" s="7">
        <f t="shared" si="32"/>
        <v>0</v>
      </c>
      <c r="J264" s="15">
        <f t="shared" si="33"/>
        <v>0</v>
      </c>
      <c r="K264" s="7">
        <f t="shared" si="34"/>
        <v>0</v>
      </c>
      <c r="L264" s="7"/>
      <c r="M264" s="15">
        <f t="shared" si="35"/>
        <v>0</v>
      </c>
      <c r="N264" s="7">
        <f t="shared" si="36"/>
        <v>0</v>
      </c>
    </row>
    <row r="265" spans="1:14" x14ac:dyDescent="0.3">
      <c r="A265" s="5" t="s">
        <v>8</v>
      </c>
      <c r="B265" s="17">
        <v>14.15</v>
      </c>
      <c r="C265" s="17">
        <v>14.95</v>
      </c>
      <c r="D265" s="15"/>
      <c r="E265" s="15">
        <f t="shared" si="30"/>
        <v>0.79999999999999893</v>
      </c>
      <c r="G265" s="15">
        <f t="shared" si="31"/>
        <v>0.79999999999999893</v>
      </c>
      <c r="H265" s="7">
        <f t="shared" si="32"/>
        <v>1</v>
      </c>
      <c r="J265" s="15">
        <f t="shared" si="33"/>
        <v>0</v>
      </c>
      <c r="K265" s="7">
        <f t="shared" si="34"/>
        <v>0</v>
      </c>
      <c r="L265" s="7"/>
      <c r="M265" s="15">
        <f t="shared" si="35"/>
        <v>0</v>
      </c>
      <c r="N265" s="7">
        <f t="shared" si="36"/>
        <v>0</v>
      </c>
    </row>
    <row r="266" spans="1:14" x14ac:dyDescent="0.3">
      <c r="A266" s="5" t="s">
        <v>9</v>
      </c>
      <c r="B266" s="15">
        <v>14.85</v>
      </c>
      <c r="C266" s="17">
        <v>16.09</v>
      </c>
      <c r="D266" s="15"/>
      <c r="E266" s="15">
        <f t="shared" si="30"/>
        <v>1.2400000000000002</v>
      </c>
      <c r="G266" s="15">
        <f t="shared" si="31"/>
        <v>1.2400000000000002</v>
      </c>
      <c r="H266" s="7">
        <f t="shared" si="32"/>
        <v>1</v>
      </c>
      <c r="J266" s="15">
        <f t="shared" si="33"/>
        <v>0</v>
      </c>
      <c r="K266" s="7">
        <f t="shared" si="34"/>
        <v>0</v>
      </c>
      <c r="L266" s="7"/>
      <c r="M266" s="15">
        <f t="shared" si="35"/>
        <v>0</v>
      </c>
      <c r="N266" s="7">
        <f t="shared" si="36"/>
        <v>0</v>
      </c>
    </row>
    <row r="267" spans="1:14" x14ac:dyDescent="0.3">
      <c r="A267" s="5" t="s">
        <v>10</v>
      </c>
      <c r="B267" s="17">
        <v>16.329999999999998</v>
      </c>
      <c r="C267" s="17">
        <v>15.53</v>
      </c>
      <c r="D267" s="15"/>
      <c r="E267" s="15">
        <f t="shared" si="30"/>
        <v>-0.79999999999999893</v>
      </c>
      <c r="G267" s="15">
        <f t="shared" si="31"/>
        <v>0</v>
      </c>
      <c r="H267" s="7">
        <f t="shared" si="32"/>
        <v>0</v>
      </c>
      <c r="J267" s="15">
        <f t="shared" si="33"/>
        <v>0</v>
      </c>
      <c r="K267" s="7">
        <f t="shared" si="34"/>
        <v>0</v>
      </c>
      <c r="L267" s="7"/>
      <c r="M267" s="15">
        <f t="shared" si="35"/>
        <v>0</v>
      </c>
      <c r="N267" s="7">
        <f t="shared" si="36"/>
        <v>0</v>
      </c>
    </row>
    <row r="268" spans="1:14" x14ac:dyDescent="0.3">
      <c r="A268" s="5" t="s">
        <v>11</v>
      </c>
      <c r="B268" s="15">
        <v>15.52</v>
      </c>
      <c r="C268" s="17">
        <v>14.44</v>
      </c>
      <c r="D268" s="15"/>
      <c r="E268" s="15">
        <f t="shared" si="30"/>
        <v>-1.08</v>
      </c>
      <c r="G268" s="15">
        <f t="shared" si="31"/>
        <v>0</v>
      </c>
      <c r="H268" s="7">
        <f t="shared" si="32"/>
        <v>0</v>
      </c>
      <c r="J268" s="15">
        <f t="shared" si="33"/>
        <v>0</v>
      </c>
      <c r="K268" s="7">
        <f t="shared" si="34"/>
        <v>0</v>
      </c>
      <c r="L268" s="7"/>
      <c r="M268" s="15">
        <f t="shared" si="35"/>
        <v>0</v>
      </c>
      <c r="N268" s="7">
        <f t="shared" si="36"/>
        <v>0</v>
      </c>
    </row>
    <row r="269" spans="1:14" x14ac:dyDescent="0.3">
      <c r="A269" s="5" t="s">
        <v>12</v>
      </c>
      <c r="B269" s="15">
        <v>15.05</v>
      </c>
      <c r="C269" s="15">
        <v>13.78</v>
      </c>
      <c r="D269" s="15"/>
      <c r="E269" s="15">
        <f t="shared" si="30"/>
        <v>-1.2700000000000014</v>
      </c>
      <c r="G269" s="15">
        <f t="shared" si="31"/>
        <v>0</v>
      </c>
      <c r="H269" s="7">
        <f t="shared" si="32"/>
        <v>0</v>
      </c>
      <c r="J269" s="15">
        <f t="shared" si="33"/>
        <v>0</v>
      </c>
      <c r="K269" s="7">
        <f t="shared" si="34"/>
        <v>0</v>
      </c>
      <c r="L269" s="7"/>
      <c r="M269" s="15">
        <f t="shared" si="35"/>
        <v>0</v>
      </c>
      <c r="N269" s="7">
        <f t="shared" si="36"/>
        <v>0</v>
      </c>
    </row>
    <row r="270" spans="1:14" x14ac:dyDescent="0.3">
      <c r="A270" s="5" t="s">
        <v>31</v>
      </c>
      <c r="B270" s="17">
        <v>15.12</v>
      </c>
      <c r="C270" s="17">
        <v>13.96</v>
      </c>
      <c r="D270" s="15"/>
      <c r="E270" s="15">
        <f t="shared" si="30"/>
        <v>-1.1599999999999984</v>
      </c>
      <c r="G270" s="15">
        <f t="shared" si="31"/>
        <v>0</v>
      </c>
      <c r="H270" s="7">
        <f t="shared" si="32"/>
        <v>0</v>
      </c>
      <c r="J270" s="15">
        <f t="shared" si="33"/>
        <v>0</v>
      </c>
      <c r="K270" s="7">
        <f t="shared" si="34"/>
        <v>0</v>
      </c>
      <c r="L270" s="7"/>
      <c r="M270" s="15">
        <f t="shared" si="35"/>
        <v>0</v>
      </c>
      <c r="N270" s="7">
        <f t="shared" si="36"/>
        <v>0</v>
      </c>
    </row>
    <row r="271" spans="1:14" x14ac:dyDescent="0.3">
      <c r="A271" s="5" t="s">
        <v>2</v>
      </c>
      <c r="B271" s="15">
        <v>15.3</v>
      </c>
      <c r="C271" s="17">
        <v>13.89</v>
      </c>
      <c r="D271" s="15"/>
      <c r="E271" s="15">
        <f t="shared" si="30"/>
        <v>-1.4100000000000001</v>
      </c>
      <c r="G271" s="15">
        <f t="shared" si="31"/>
        <v>0</v>
      </c>
      <c r="H271" s="7">
        <f t="shared" si="32"/>
        <v>0</v>
      </c>
      <c r="J271" s="15">
        <f t="shared" si="33"/>
        <v>0</v>
      </c>
      <c r="K271" s="7">
        <f t="shared" si="34"/>
        <v>0</v>
      </c>
      <c r="L271" s="7"/>
      <c r="M271" s="15">
        <f t="shared" si="35"/>
        <v>0</v>
      </c>
      <c r="N271" s="7">
        <f t="shared" si="36"/>
        <v>0</v>
      </c>
    </row>
    <row r="272" spans="1:14" x14ac:dyDescent="0.3">
      <c r="A272" s="5" t="s">
        <v>3</v>
      </c>
      <c r="B272" s="17">
        <v>15.98</v>
      </c>
      <c r="C272" s="17">
        <v>15.04</v>
      </c>
      <c r="D272" s="15"/>
      <c r="E272" s="15">
        <f t="shared" si="30"/>
        <v>-0.94000000000000128</v>
      </c>
      <c r="G272" s="15">
        <f t="shared" si="31"/>
        <v>0</v>
      </c>
      <c r="H272" s="7">
        <f t="shared" si="32"/>
        <v>0</v>
      </c>
      <c r="J272" s="15">
        <f t="shared" si="33"/>
        <v>0</v>
      </c>
      <c r="K272" s="7">
        <f t="shared" si="34"/>
        <v>0</v>
      </c>
      <c r="L272" s="7"/>
      <c r="M272" s="15">
        <f t="shared" si="35"/>
        <v>0</v>
      </c>
      <c r="N272" s="7">
        <f t="shared" si="36"/>
        <v>0</v>
      </c>
    </row>
    <row r="273" spans="1:15" x14ac:dyDescent="0.3">
      <c r="A273" s="5" t="s">
        <v>4</v>
      </c>
      <c r="B273" s="15">
        <v>15.76</v>
      </c>
      <c r="C273" s="17">
        <v>15.96</v>
      </c>
      <c r="D273" s="15"/>
      <c r="E273" s="15">
        <f t="shared" si="30"/>
        <v>0.20000000000000107</v>
      </c>
      <c r="G273" s="15">
        <f t="shared" si="31"/>
        <v>0.20000000000000107</v>
      </c>
      <c r="H273" s="7">
        <f t="shared" si="32"/>
        <v>1</v>
      </c>
      <c r="J273" s="15">
        <f t="shared" si="33"/>
        <v>0</v>
      </c>
      <c r="K273" s="7">
        <f t="shared" si="34"/>
        <v>0</v>
      </c>
      <c r="L273" s="7"/>
      <c r="M273" s="15">
        <f t="shared" si="35"/>
        <v>0</v>
      </c>
      <c r="N273" s="7">
        <f t="shared" si="36"/>
        <v>0</v>
      </c>
    </row>
    <row r="274" spans="1:15" x14ac:dyDescent="0.3">
      <c r="A274" s="5" t="s">
        <v>5</v>
      </c>
      <c r="B274" s="15">
        <v>16.420000000000002</v>
      </c>
      <c r="C274" s="17">
        <v>16.38</v>
      </c>
      <c r="D274" s="15"/>
      <c r="E274" s="15">
        <f t="shared" si="30"/>
        <v>-4.00000000000027E-2</v>
      </c>
      <c r="G274" s="15">
        <f t="shared" si="31"/>
        <v>0</v>
      </c>
      <c r="H274" s="7">
        <f t="shared" si="32"/>
        <v>0</v>
      </c>
      <c r="J274" s="15">
        <f t="shared" si="33"/>
        <v>0</v>
      </c>
      <c r="K274" s="7">
        <f t="shared" si="34"/>
        <v>0</v>
      </c>
      <c r="L274" s="7"/>
      <c r="M274" s="15">
        <f t="shared" si="35"/>
        <v>0</v>
      </c>
      <c r="N274" s="7">
        <f t="shared" si="36"/>
        <v>0</v>
      </c>
    </row>
    <row r="275" spans="1:15" x14ac:dyDescent="0.3">
      <c r="A275" s="5" t="s">
        <v>6</v>
      </c>
      <c r="B275" s="15">
        <v>17.07</v>
      </c>
      <c r="C275" s="17">
        <v>16.27</v>
      </c>
      <c r="D275" s="15"/>
      <c r="E275" s="15">
        <f t="shared" si="30"/>
        <v>-0.80000000000000071</v>
      </c>
      <c r="G275" s="15">
        <f t="shared" si="31"/>
        <v>0</v>
      </c>
      <c r="H275" s="7">
        <f t="shared" si="32"/>
        <v>0</v>
      </c>
      <c r="J275" s="15">
        <f t="shared" si="33"/>
        <v>0</v>
      </c>
      <c r="K275" s="7">
        <f t="shared" si="34"/>
        <v>0</v>
      </c>
      <c r="L275" s="7"/>
      <c r="M275" s="15">
        <f t="shared" si="35"/>
        <v>0</v>
      </c>
      <c r="N275" s="7">
        <f t="shared" si="36"/>
        <v>0</v>
      </c>
    </row>
    <row r="276" spans="1:15" x14ac:dyDescent="0.3">
      <c r="A276" s="5" t="s">
        <v>7</v>
      </c>
      <c r="B276" s="17">
        <v>17.18</v>
      </c>
      <c r="C276" s="17">
        <v>17.55</v>
      </c>
      <c r="D276" s="15"/>
      <c r="E276" s="15">
        <f t="shared" ref="E276:E281" si="37">+C276-B276</f>
        <v>0.37000000000000099</v>
      </c>
      <c r="G276" s="15">
        <f t="shared" ref="G276:G281" si="38">IF(E276&gt;0,E276,0)</f>
        <v>0.37000000000000099</v>
      </c>
      <c r="H276" s="7">
        <f t="shared" ref="H276:H281" si="39">IF(G276&gt;0,1,0)</f>
        <v>1</v>
      </c>
      <c r="J276" s="15">
        <f t="shared" si="33"/>
        <v>0</v>
      </c>
      <c r="K276" s="7">
        <f t="shared" si="34"/>
        <v>0</v>
      </c>
      <c r="L276" s="7"/>
      <c r="M276" s="15">
        <f t="shared" si="35"/>
        <v>0</v>
      </c>
      <c r="N276" s="7">
        <f t="shared" si="36"/>
        <v>0</v>
      </c>
    </row>
    <row r="277" spans="1:15" x14ac:dyDescent="0.3">
      <c r="A277" s="5" t="s">
        <v>8</v>
      </c>
      <c r="B277" s="17">
        <v>17.89</v>
      </c>
      <c r="C277" s="17">
        <v>17.600000000000001</v>
      </c>
      <c r="D277" s="15"/>
      <c r="E277" s="15">
        <f t="shared" si="37"/>
        <v>-0.28999999999999915</v>
      </c>
      <c r="G277" s="15">
        <f t="shared" si="38"/>
        <v>0</v>
      </c>
      <c r="H277" s="7">
        <f t="shared" si="39"/>
        <v>0</v>
      </c>
      <c r="J277" s="15">
        <f t="shared" si="33"/>
        <v>0</v>
      </c>
      <c r="K277" s="7">
        <f t="shared" si="34"/>
        <v>0</v>
      </c>
      <c r="L277" s="7"/>
      <c r="M277" s="15">
        <f t="shared" si="35"/>
        <v>0</v>
      </c>
      <c r="N277" s="7">
        <f t="shared" si="36"/>
        <v>0</v>
      </c>
    </row>
    <row r="278" spans="1:15" x14ac:dyDescent="0.3">
      <c r="A278" s="5" t="s">
        <v>9</v>
      </c>
      <c r="B278" s="15">
        <v>17.850000000000001</v>
      </c>
      <c r="C278" s="17">
        <v>18.309999999999999</v>
      </c>
      <c r="D278" s="15"/>
      <c r="E278" s="15">
        <f t="shared" si="37"/>
        <v>0.4599999999999973</v>
      </c>
      <c r="G278" s="15">
        <f t="shared" si="38"/>
        <v>0.4599999999999973</v>
      </c>
      <c r="H278" s="7">
        <f t="shared" si="39"/>
        <v>1</v>
      </c>
      <c r="J278" s="15">
        <f t="shared" si="33"/>
        <v>0</v>
      </c>
      <c r="K278" s="7">
        <f t="shared" si="34"/>
        <v>0</v>
      </c>
      <c r="L278" s="7"/>
      <c r="M278" s="15">
        <f t="shared" si="35"/>
        <v>0</v>
      </c>
      <c r="N278" s="7">
        <f t="shared" si="36"/>
        <v>0</v>
      </c>
    </row>
    <row r="279" spans="1:15" x14ac:dyDescent="0.3">
      <c r="A279" s="5" t="s">
        <v>10</v>
      </c>
      <c r="B279" s="17">
        <v>17.84</v>
      </c>
      <c r="C279" s="17">
        <v>18.72</v>
      </c>
      <c r="D279" s="15"/>
      <c r="E279" s="15">
        <f t="shared" si="37"/>
        <v>0.87999999999999901</v>
      </c>
      <c r="G279" s="15">
        <f t="shared" si="38"/>
        <v>0.87999999999999901</v>
      </c>
      <c r="H279" s="7">
        <f t="shared" si="39"/>
        <v>1</v>
      </c>
      <c r="J279" s="15">
        <f t="shared" si="33"/>
        <v>0</v>
      </c>
      <c r="K279" s="7">
        <f t="shared" si="34"/>
        <v>0</v>
      </c>
      <c r="L279" s="7"/>
      <c r="M279" s="15">
        <f t="shared" si="35"/>
        <v>0</v>
      </c>
      <c r="N279" s="7">
        <f t="shared" si="36"/>
        <v>0</v>
      </c>
    </row>
    <row r="280" spans="1:15" x14ac:dyDescent="0.3">
      <c r="A280" s="5" t="s">
        <v>11</v>
      </c>
      <c r="B280" s="15">
        <v>18.14</v>
      </c>
      <c r="C280" s="17">
        <v>20.45</v>
      </c>
      <c r="D280" s="15"/>
      <c r="E280" s="15">
        <f t="shared" si="37"/>
        <v>2.3099999999999987</v>
      </c>
      <c r="G280" s="15">
        <f t="shared" si="38"/>
        <v>2.3099999999999987</v>
      </c>
      <c r="H280" s="7">
        <f t="shared" si="39"/>
        <v>1</v>
      </c>
      <c r="J280" s="15">
        <f t="shared" si="33"/>
        <v>0.70999999999999863</v>
      </c>
      <c r="K280" s="7">
        <f t="shared" si="34"/>
        <v>1</v>
      </c>
      <c r="L280" s="7"/>
      <c r="M280" s="15">
        <f t="shared" si="35"/>
        <v>0.10999999999999854</v>
      </c>
      <c r="N280" s="7">
        <f t="shared" si="36"/>
        <v>1</v>
      </c>
    </row>
    <row r="281" spans="1:15" x14ac:dyDescent="0.3">
      <c r="A281" s="5" t="s">
        <v>12</v>
      </c>
      <c r="B281" s="15">
        <v>19.329999999999998</v>
      </c>
      <c r="C281" s="15">
        <v>19.37</v>
      </c>
      <c r="D281" s="15"/>
      <c r="E281" s="15">
        <f t="shared" si="37"/>
        <v>4.00000000000027E-2</v>
      </c>
      <c r="G281" s="15">
        <f t="shared" si="38"/>
        <v>4.00000000000027E-2</v>
      </c>
      <c r="H281" s="7">
        <f t="shared" si="39"/>
        <v>1</v>
      </c>
      <c r="J281" s="15">
        <f t="shared" si="33"/>
        <v>0</v>
      </c>
      <c r="K281" s="7">
        <f t="shared" si="34"/>
        <v>0</v>
      </c>
      <c r="L281" s="7"/>
      <c r="M281" s="15">
        <f t="shared" si="35"/>
        <v>0</v>
      </c>
      <c r="N281" s="7">
        <f t="shared" si="36"/>
        <v>0</v>
      </c>
    </row>
    <row r="282" spans="1:15" x14ac:dyDescent="0.3">
      <c r="A282" s="5"/>
      <c r="B282" s="15"/>
      <c r="C282" s="17"/>
      <c r="D282" s="15"/>
      <c r="E282" s="15"/>
      <c r="G282" s="15"/>
      <c r="J282" s="15"/>
      <c r="K282" s="7"/>
      <c r="M282" s="29"/>
      <c r="N282" s="33"/>
    </row>
    <row r="283" spans="1:15" x14ac:dyDescent="0.3">
      <c r="A283" s="5"/>
      <c r="B283" s="15"/>
      <c r="C283" s="17"/>
      <c r="D283" s="15"/>
      <c r="E283" s="15"/>
      <c r="G283" s="15"/>
      <c r="J283" s="15"/>
      <c r="K283" s="7"/>
      <c r="M283" s="15"/>
      <c r="N283" s="7"/>
    </row>
    <row r="284" spans="1:15" x14ac:dyDescent="0.3">
      <c r="A284" s="5"/>
      <c r="B284" s="15"/>
      <c r="C284" s="17"/>
      <c r="D284" s="15"/>
      <c r="E284" s="15"/>
      <c r="G284" s="15"/>
      <c r="J284" s="15"/>
      <c r="K284" s="7"/>
      <c r="M284" s="15"/>
      <c r="N284" s="7"/>
      <c r="O284" s="29" t="s">
        <v>75</v>
      </c>
    </row>
    <row r="285" spans="1:15" x14ac:dyDescent="0.3">
      <c r="A285" s="5"/>
      <c r="B285" s="15"/>
      <c r="C285" s="17"/>
      <c r="D285" s="15"/>
      <c r="E285" s="15"/>
      <c r="G285" s="15"/>
      <c r="J285" s="15"/>
      <c r="K285" s="7"/>
      <c r="M285" s="15"/>
      <c r="N285" s="7"/>
    </row>
    <row r="286" spans="1:15" x14ac:dyDescent="0.3">
      <c r="A286" s="5"/>
      <c r="B286" s="15"/>
      <c r="C286" s="17"/>
      <c r="D286" s="15"/>
      <c r="E286" s="15"/>
      <c r="G286" s="15"/>
      <c r="J286" s="15"/>
      <c r="K286" s="7"/>
      <c r="M286" s="15"/>
      <c r="N286" s="7"/>
    </row>
    <row r="287" spans="1:15" x14ac:dyDescent="0.3">
      <c r="A287" s="5"/>
      <c r="B287" s="15"/>
      <c r="C287" s="17"/>
      <c r="D287" s="15"/>
      <c r="E287" s="15"/>
      <c r="G287" s="15"/>
      <c r="J287" s="15"/>
      <c r="K287" s="7"/>
      <c r="M287" s="15"/>
    </row>
    <row r="288" spans="1:15" x14ac:dyDescent="0.3">
      <c r="A288" s="5"/>
      <c r="B288" s="15"/>
      <c r="C288" s="17"/>
      <c r="D288" s="15"/>
      <c r="E288" s="15"/>
      <c r="G288" s="15"/>
      <c r="J288" s="15"/>
      <c r="K288" s="7"/>
      <c r="M288" s="15"/>
      <c r="N288" s="32" t="str">
        <f>+N1</f>
        <v>Exhibit NMPF - 37A</v>
      </c>
    </row>
    <row r="289" spans="1:14" x14ac:dyDescent="0.3">
      <c r="A289" s="21" t="s">
        <v>51</v>
      </c>
    </row>
    <row r="290" spans="1:14" ht="109.2" customHeight="1" x14ac:dyDescent="0.3">
      <c r="A290" s="1"/>
      <c r="B290" s="2" t="s">
        <v>0</v>
      </c>
      <c r="C290" s="2" t="s">
        <v>37</v>
      </c>
      <c r="E290" s="2" t="s">
        <v>40</v>
      </c>
      <c r="F290" s="2"/>
      <c r="G290" s="2" t="s">
        <v>110</v>
      </c>
      <c r="H290" s="2" t="s">
        <v>95</v>
      </c>
      <c r="J290" s="2" t="s">
        <v>111</v>
      </c>
      <c r="K290" s="2" t="s">
        <v>96</v>
      </c>
      <c r="L290" s="2"/>
      <c r="M290" s="2" t="s">
        <v>112</v>
      </c>
      <c r="N290" s="2" t="s">
        <v>97</v>
      </c>
    </row>
    <row r="292" spans="1:14" x14ac:dyDescent="0.3">
      <c r="A292" s="5" t="s">
        <v>32</v>
      </c>
      <c r="B292" s="17">
        <v>19.010000000000002</v>
      </c>
      <c r="C292" s="17">
        <v>17.05</v>
      </c>
      <c r="D292" s="15"/>
      <c r="E292" s="15">
        <f t="shared" si="30"/>
        <v>-1.9600000000000009</v>
      </c>
      <c r="G292" s="15">
        <f t="shared" si="31"/>
        <v>0</v>
      </c>
      <c r="H292" s="7">
        <f t="shared" si="32"/>
        <v>0</v>
      </c>
      <c r="J292" s="15">
        <f t="shared" ref="J292:J333" si="40">IF(C292&gt;(B292+1.6),C292-B292-1.6,0)</f>
        <v>0</v>
      </c>
      <c r="K292" s="7">
        <f t="shared" ref="K292:K333" si="41">IF(J292&gt;0,1,0)</f>
        <v>0</v>
      </c>
      <c r="L292" s="7"/>
      <c r="M292" s="15">
        <f t="shared" ref="M292:M333" si="42">IF(C292&gt;(B292+2.2),C292-B292-2.2,0)</f>
        <v>0</v>
      </c>
      <c r="N292" s="7">
        <f t="shared" ref="N292:N333" si="43">IF(M292&gt;0,1,0)</f>
        <v>0</v>
      </c>
    </row>
    <row r="293" spans="1:14" x14ac:dyDescent="0.3">
      <c r="A293" s="5" t="s">
        <v>2</v>
      </c>
      <c r="B293" s="15">
        <v>17.55</v>
      </c>
      <c r="C293" s="17">
        <v>17</v>
      </c>
      <c r="D293" s="15"/>
      <c r="E293" s="15">
        <f t="shared" si="30"/>
        <v>-0.55000000000000071</v>
      </c>
      <c r="G293" s="15">
        <f t="shared" si="31"/>
        <v>0</v>
      </c>
      <c r="H293" s="7">
        <f t="shared" si="32"/>
        <v>0</v>
      </c>
      <c r="J293" s="15">
        <f t="shared" si="40"/>
        <v>0</v>
      </c>
      <c r="K293" s="7">
        <f t="shared" si="41"/>
        <v>0</v>
      </c>
      <c r="L293" s="7"/>
      <c r="M293" s="15">
        <f t="shared" si="42"/>
        <v>0</v>
      </c>
      <c r="N293" s="7">
        <f t="shared" si="43"/>
        <v>0</v>
      </c>
    </row>
    <row r="294" spans="1:14" x14ac:dyDescent="0.3">
      <c r="A294" s="5" t="s">
        <v>3</v>
      </c>
      <c r="B294" s="17">
        <v>17.46</v>
      </c>
      <c r="C294" s="17">
        <v>16.25</v>
      </c>
      <c r="D294" s="15"/>
      <c r="E294" s="15">
        <f t="shared" si="30"/>
        <v>-1.2100000000000009</v>
      </c>
      <c r="G294" s="15">
        <f t="shared" si="31"/>
        <v>0</v>
      </c>
      <c r="H294" s="7">
        <f t="shared" si="32"/>
        <v>0</v>
      </c>
      <c r="J294" s="15">
        <f t="shared" si="40"/>
        <v>0</v>
      </c>
      <c r="K294" s="7">
        <f t="shared" si="41"/>
        <v>0</v>
      </c>
      <c r="L294" s="7"/>
      <c r="M294" s="15">
        <f t="shared" si="42"/>
        <v>0</v>
      </c>
      <c r="N294" s="7">
        <f t="shared" si="43"/>
        <v>0</v>
      </c>
    </row>
    <row r="295" spans="1:14" x14ac:dyDescent="0.3">
      <c r="A295" s="5" t="s">
        <v>4</v>
      </c>
      <c r="B295" s="15">
        <v>16.64</v>
      </c>
      <c r="C295" s="17">
        <v>13.07</v>
      </c>
      <c r="D295" s="15"/>
      <c r="E295" s="15">
        <f t="shared" si="30"/>
        <v>-3.5700000000000003</v>
      </c>
      <c r="G295" s="15">
        <f t="shared" si="31"/>
        <v>0</v>
      </c>
      <c r="H295" s="7">
        <f t="shared" si="32"/>
        <v>0</v>
      </c>
      <c r="J295" s="15">
        <f t="shared" si="40"/>
        <v>0</v>
      </c>
      <c r="K295" s="7">
        <f t="shared" si="41"/>
        <v>0</v>
      </c>
      <c r="L295" s="7"/>
      <c r="M295" s="15">
        <f t="shared" si="42"/>
        <v>0</v>
      </c>
      <c r="N295" s="7">
        <f t="shared" si="43"/>
        <v>0</v>
      </c>
    </row>
    <row r="296" spans="1:14" x14ac:dyDescent="0.3">
      <c r="A296" s="5" t="s">
        <v>5</v>
      </c>
      <c r="B296" s="15">
        <v>12.95</v>
      </c>
      <c r="C296" s="17">
        <v>12.14</v>
      </c>
      <c r="D296" s="15"/>
      <c r="E296" s="15">
        <f t="shared" si="30"/>
        <v>-0.80999999999999872</v>
      </c>
      <c r="G296" s="15">
        <f t="shared" si="31"/>
        <v>0</v>
      </c>
      <c r="H296" s="7">
        <f t="shared" si="32"/>
        <v>0</v>
      </c>
      <c r="J296" s="15">
        <f t="shared" si="40"/>
        <v>0</v>
      </c>
      <c r="K296" s="7">
        <f t="shared" si="41"/>
        <v>0</v>
      </c>
      <c r="L296" s="7"/>
      <c r="M296" s="15">
        <f t="shared" si="42"/>
        <v>0</v>
      </c>
      <c r="N296" s="7">
        <f t="shared" si="43"/>
        <v>0</v>
      </c>
    </row>
    <row r="297" spans="1:14" x14ac:dyDescent="0.3">
      <c r="A297" s="5" t="s">
        <v>6</v>
      </c>
      <c r="B297" s="15">
        <v>11.42</v>
      </c>
      <c r="C297" s="17">
        <v>21.04</v>
      </c>
      <c r="D297" s="15"/>
      <c r="E297" s="15">
        <f t="shared" si="30"/>
        <v>9.6199999999999992</v>
      </c>
      <c r="G297" s="15">
        <f t="shared" si="31"/>
        <v>9.6199999999999992</v>
      </c>
      <c r="H297" s="7">
        <f t="shared" si="32"/>
        <v>1</v>
      </c>
      <c r="J297" s="15">
        <f t="shared" si="40"/>
        <v>8.02</v>
      </c>
      <c r="K297" s="7">
        <f t="shared" si="41"/>
        <v>1</v>
      </c>
      <c r="L297" s="7"/>
      <c r="M297" s="15">
        <f t="shared" si="42"/>
        <v>7.419999999999999</v>
      </c>
      <c r="N297" s="7">
        <f t="shared" si="43"/>
        <v>1</v>
      </c>
    </row>
    <row r="298" spans="1:14" x14ac:dyDescent="0.3">
      <c r="A298" s="5" t="s">
        <v>7</v>
      </c>
      <c r="B298" s="17">
        <v>16.559999999999999</v>
      </c>
      <c r="C298" s="17">
        <v>24.54</v>
      </c>
      <c r="D298" s="15"/>
      <c r="E298" s="15">
        <f t="shared" si="30"/>
        <v>7.98</v>
      </c>
      <c r="G298" s="15">
        <f t="shared" si="31"/>
        <v>7.98</v>
      </c>
      <c r="H298" s="7">
        <f t="shared" si="32"/>
        <v>1</v>
      </c>
      <c r="J298" s="15">
        <f t="shared" si="40"/>
        <v>6.3800000000000008</v>
      </c>
      <c r="K298" s="7">
        <f t="shared" si="41"/>
        <v>1</v>
      </c>
      <c r="L298" s="7"/>
      <c r="M298" s="15">
        <f t="shared" si="42"/>
        <v>5.78</v>
      </c>
      <c r="N298" s="7">
        <f t="shared" si="43"/>
        <v>1</v>
      </c>
    </row>
    <row r="299" spans="1:14" x14ac:dyDescent="0.3">
      <c r="A299" s="5" t="s">
        <v>8</v>
      </c>
      <c r="B299" s="17">
        <v>19.78</v>
      </c>
      <c r="C299" s="17">
        <v>19.77</v>
      </c>
      <c r="D299" s="15"/>
      <c r="E299" s="15">
        <f t="shared" si="30"/>
        <v>-1.0000000000001563E-2</v>
      </c>
      <c r="G299" s="15">
        <f t="shared" si="31"/>
        <v>0</v>
      </c>
      <c r="H299" s="7">
        <f t="shared" si="32"/>
        <v>0</v>
      </c>
      <c r="J299" s="15">
        <f t="shared" si="40"/>
        <v>0</v>
      </c>
      <c r="K299" s="7">
        <f t="shared" si="41"/>
        <v>0</v>
      </c>
      <c r="L299" s="7"/>
      <c r="M299" s="15">
        <f t="shared" si="42"/>
        <v>0</v>
      </c>
      <c r="N299" s="7">
        <f t="shared" si="43"/>
        <v>0</v>
      </c>
    </row>
    <row r="300" spans="1:14" x14ac:dyDescent="0.3">
      <c r="A300" s="5" t="s">
        <v>9</v>
      </c>
      <c r="B300" s="15">
        <v>18.440000000000001</v>
      </c>
      <c r="C300" s="17">
        <v>16.43</v>
      </c>
      <c r="D300" s="15"/>
      <c r="E300" s="15">
        <f t="shared" si="30"/>
        <v>-2.0100000000000016</v>
      </c>
      <c r="G300" s="15">
        <f t="shared" si="31"/>
        <v>0</v>
      </c>
      <c r="H300" s="7">
        <f t="shared" si="32"/>
        <v>0</v>
      </c>
      <c r="J300" s="15">
        <f t="shared" si="40"/>
        <v>0</v>
      </c>
      <c r="K300" s="7">
        <f t="shared" si="41"/>
        <v>0</v>
      </c>
      <c r="L300" s="7"/>
      <c r="M300" s="15">
        <f t="shared" si="42"/>
        <v>0</v>
      </c>
      <c r="N300" s="7">
        <f t="shared" si="43"/>
        <v>0</v>
      </c>
    </row>
    <row r="301" spans="1:14" x14ac:dyDescent="0.3">
      <c r="A301" s="5" t="s">
        <v>10</v>
      </c>
      <c r="B301" s="17">
        <v>15.2</v>
      </c>
      <c r="C301" s="17">
        <v>21.61</v>
      </c>
      <c r="D301" s="15"/>
      <c r="E301" s="15">
        <f t="shared" si="30"/>
        <v>6.41</v>
      </c>
      <c r="G301" s="15">
        <f t="shared" si="31"/>
        <v>6.41</v>
      </c>
      <c r="H301" s="7">
        <f t="shared" si="32"/>
        <v>1</v>
      </c>
      <c r="J301" s="15">
        <f t="shared" si="40"/>
        <v>4.8100000000000005</v>
      </c>
      <c r="K301" s="7">
        <f t="shared" si="41"/>
        <v>1</v>
      </c>
      <c r="L301" s="7"/>
      <c r="M301" s="15">
        <f t="shared" si="42"/>
        <v>4.21</v>
      </c>
      <c r="N301" s="7">
        <f t="shared" si="43"/>
        <v>1</v>
      </c>
    </row>
    <row r="302" spans="1:14" x14ac:dyDescent="0.3">
      <c r="A302" s="5" t="s">
        <v>11</v>
      </c>
      <c r="B302" s="15">
        <v>18.04</v>
      </c>
      <c r="C302" s="17">
        <v>23.34</v>
      </c>
      <c r="D302" s="15"/>
      <c r="E302" s="15">
        <f t="shared" si="30"/>
        <v>5.3000000000000007</v>
      </c>
      <c r="G302" s="15">
        <f t="shared" si="31"/>
        <v>5.3000000000000007</v>
      </c>
      <c r="H302" s="7">
        <f t="shared" si="32"/>
        <v>1</v>
      </c>
      <c r="J302" s="15">
        <f t="shared" si="40"/>
        <v>3.7000000000000006</v>
      </c>
      <c r="K302" s="7">
        <f t="shared" si="41"/>
        <v>1</v>
      </c>
      <c r="L302" s="7"/>
      <c r="M302" s="15">
        <f t="shared" si="42"/>
        <v>3.1000000000000005</v>
      </c>
      <c r="N302" s="7">
        <f t="shared" si="43"/>
        <v>1</v>
      </c>
    </row>
    <row r="303" spans="1:14" x14ac:dyDescent="0.3">
      <c r="A303" s="5" t="s">
        <v>12</v>
      </c>
      <c r="B303" s="15">
        <v>19.87</v>
      </c>
      <c r="C303" s="15">
        <v>15.72</v>
      </c>
      <c r="D303" s="15"/>
      <c r="E303" s="15">
        <f t="shared" si="30"/>
        <v>-4.1500000000000004</v>
      </c>
      <c r="G303" s="15">
        <f t="shared" si="31"/>
        <v>0</v>
      </c>
      <c r="H303" s="7">
        <f t="shared" si="32"/>
        <v>0</v>
      </c>
      <c r="J303" s="15">
        <f t="shared" si="40"/>
        <v>0</v>
      </c>
      <c r="K303" s="7">
        <f t="shared" si="41"/>
        <v>0</v>
      </c>
      <c r="L303" s="7"/>
      <c r="M303" s="15">
        <f t="shared" si="42"/>
        <v>0</v>
      </c>
      <c r="N303" s="7">
        <f t="shared" si="43"/>
        <v>0</v>
      </c>
    </row>
    <row r="304" spans="1:14" x14ac:dyDescent="0.3">
      <c r="A304" s="5" t="s">
        <v>33</v>
      </c>
      <c r="B304" s="17">
        <v>15.14</v>
      </c>
      <c r="C304" s="17">
        <v>16.04</v>
      </c>
      <c r="D304" s="15"/>
      <c r="E304" s="15">
        <f t="shared" si="30"/>
        <v>0.89999999999999858</v>
      </c>
      <c r="G304" s="15">
        <f t="shared" si="31"/>
        <v>0.89999999999999858</v>
      </c>
      <c r="H304" s="7">
        <f t="shared" si="32"/>
        <v>1</v>
      </c>
      <c r="J304" s="15">
        <f t="shared" si="40"/>
        <v>0</v>
      </c>
      <c r="K304" s="7">
        <f t="shared" si="41"/>
        <v>0</v>
      </c>
      <c r="L304" s="7"/>
      <c r="M304" s="15">
        <f t="shared" si="42"/>
        <v>0</v>
      </c>
      <c r="N304" s="7">
        <f t="shared" si="43"/>
        <v>0</v>
      </c>
    </row>
    <row r="305" spans="1:14" x14ac:dyDescent="0.3">
      <c r="A305" s="5" t="s">
        <v>2</v>
      </c>
      <c r="B305" s="15">
        <v>15.54</v>
      </c>
      <c r="C305" s="17">
        <v>15.75</v>
      </c>
      <c r="D305" s="15"/>
      <c r="E305" s="15">
        <f t="shared" si="30"/>
        <v>0.21000000000000085</v>
      </c>
      <c r="G305" s="15">
        <f t="shared" si="31"/>
        <v>0.21000000000000085</v>
      </c>
      <c r="H305" s="7">
        <f t="shared" si="32"/>
        <v>1</v>
      </c>
      <c r="J305" s="15">
        <f t="shared" si="40"/>
        <v>0</v>
      </c>
      <c r="K305" s="7">
        <f t="shared" si="41"/>
        <v>0</v>
      </c>
      <c r="L305" s="7"/>
      <c r="M305" s="15">
        <f t="shared" si="42"/>
        <v>0</v>
      </c>
      <c r="N305" s="7">
        <f t="shared" si="43"/>
        <v>0</v>
      </c>
    </row>
    <row r="306" spans="1:14" x14ac:dyDescent="0.3">
      <c r="A306" s="5" t="s">
        <v>3</v>
      </c>
      <c r="B306" s="17">
        <v>15.2</v>
      </c>
      <c r="C306" s="17">
        <v>16.149999999999999</v>
      </c>
      <c r="D306" s="15"/>
      <c r="E306" s="15">
        <f t="shared" si="30"/>
        <v>0.94999999999999929</v>
      </c>
      <c r="G306" s="15">
        <f t="shared" si="31"/>
        <v>0.94999999999999929</v>
      </c>
      <c r="H306" s="7">
        <f t="shared" si="32"/>
        <v>1</v>
      </c>
      <c r="J306" s="15">
        <f t="shared" si="40"/>
        <v>0</v>
      </c>
      <c r="K306" s="7">
        <f t="shared" si="41"/>
        <v>0</v>
      </c>
      <c r="L306" s="7"/>
      <c r="M306" s="15">
        <f t="shared" si="42"/>
        <v>0</v>
      </c>
      <c r="N306" s="7">
        <f t="shared" si="43"/>
        <v>0</v>
      </c>
    </row>
    <row r="307" spans="1:14" x14ac:dyDescent="0.3">
      <c r="A307" s="5" t="s">
        <v>4</v>
      </c>
      <c r="B307" s="15">
        <v>15.51</v>
      </c>
      <c r="C307" s="17">
        <v>17.670000000000002</v>
      </c>
      <c r="D307" s="15"/>
      <c r="E307" s="15">
        <f t="shared" si="30"/>
        <v>2.1600000000000019</v>
      </c>
      <c r="G307" s="15">
        <f t="shared" si="31"/>
        <v>2.1600000000000019</v>
      </c>
      <c r="H307" s="7">
        <f t="shared" si="32"/>
        <v>1</v>
      </c>
      <c r="J307" s="15">
        <f t="shared" si="40"/>
        <v>0.56000000000000183</v>
      </c>
      <c r="K307" s="7">
        <f t="shared" si="41"/>
        <v>1</v>
      </c>
      <c r="L307" s="7"/>
      <c r="M307" s="15">
        <f t="shared" si="42"/>
        <v>0</v>
      </c>
      <c r="N307" s="7">
        <f t="shared" si="43"/>
        <v>0</v>
      </c>
    </row>
    <row r="308" spans="1:14" x14ac:dyDescent="0.3">
      <c r="A308" s="5" t="s">
        <v>5</v>
      </c>
      <c r="B308" s="15">
        <v>17.100000000000001</v>
      </c>
      <c r="C308" s="17">
        <v>18.96</v>
      </c>
      <c r="D308" s="15"/>
      <c r="E308" s="15">
        <f t="shared" ref="E308:E333" si="44">+C308-B308</f>
        <v>1.8599999999999994</v>
      </c>
      <c r="G308" s="15">
        <f t="shared" ref="G308:G333" si="45">IF(E308&gt;0,E308,0)</f>
        <v>1.8599999999999994</v>
      </c>
      <c r="H308" s="7">
        <f t="shared" ref="H308:H333" si="46">IF(G308&gt;0,1,0)</f>
        <v>1</v>
      </c>
      <c r="J308" s="15">
        <f t="shared" si="40"/>
        <v>0.25999999999999934</v>
      </c>
      <c r="K308" s="7">
        <f t="shared" si="41"/>
        <v>1</v>
      </c>
      <c r="L308" s="7"/>
      <c r="M308" s="15">
        <f t="shared" si="42"/>
        <v>0</v>
      </c>
      <c r="N308" s="7">
        <f t="shared" si="43"/>
        <v>0</v>
      </c>
    </row>
    <row r="309" spans="1:14" x14ac:dyDescent="0.3">
      <c r="A309" s="5" t="s">
        <v>6</v>
      </c>
      <c r="B309" s="15">
        <v>18.29</v>
      </c>
      <c r="C309" s="17">
        <v>17.21</v>
      </c>
      <c r="D309" s="15"/>
      <c r="E309" s="15">
        <f t="shared" si="44"/>
        <v>-1.0799999999999983</v>
      </c>
      <c r="G309" s="15">
        <f t="shared" si="45"/>
        <v>0</v>
      </c>
      <c r="H309" s="7">
        <f t="shared" si="46"/>
        <v>0</v>
      </c>
      <c r="J309" s="15">
        <f t="shared" si="40"/>
        <v>0</v>
      </c>
      <c r="K309" s="7">
        <f t="shared" si="41"/>
        <v>0</v>
      </c>
      <c r="L309" s="7"/>
      <c r="M309" s="15">
        <f t="shared" si="42"/>
        <v>0</v>
      </c>
      <c r="N309" s="7">
        <f t="shared" si="43"/>
        <v>0</v>
      </c>
    </row>
    <row r="310" spans="1:14" x14ac:dyDescent="0.3">
      <c r="A310" s="5" t="s">
        <v>7</v>
      </c>
      <c r="B310" s="17">
        <v>17.420000000000002</v>
      </c>
      <c r="C310" s="17">
        <v>16.489999999999998</v>
      </c>
      <c r="D310" s="15"/>
      <c r="E310" s="15">
        <f t="shared" si="44"/>
        <v>-0.93000000000000327</v>
      </c>
      <c r="G310" s="15">
        <f t="shared" si="45"/>
        <v>0</v>
      </c>
      <c r="H310" s="7">
        <f t="shared" si="46"/>
        <v>0</v>
      </c>
      <c r="J310" s="15">
        <f t="shared" si="40"/>
        <v>0</v>
      </c>
      <c r="K310" s="7">
        <f t="shared" si="41"/>
        <v>0</v>
      </c>
      <c r="L310" s="7"/>
      <c r="M310" s="15">
        <f t="shared" si="42"/>
        <v>0</v>
      </c>
      <c r="N310" s="7">
        <f t="shared" si="43"/>
        <v>0</v>
      </c>
    </row>
    <row r="311" spans="1:14" x14ac:dyDescent="0.3">
      <c r="A311" s="5" t="s">
        <v>8</v>
      </c>
      <c r="B311" s="17">
        <v>16.899999999999999</v>
      </c>
      <c r="C311" s="17">
        <v>15.95</v>
      </c>
      <c r="D311" s="15"/>
      <c r="E311" s="15">
        <f t="shared" si="44"/>
        <v>-0.94999999999999929</v>
      </c>
      <c r="G311" s="15">
        <f t="shared" si="45"/>
        <v>0</v>
      </c>
      <c r="H311" s="7">
        <f t="shared" si="46"/>
        <v>0</v>
      </c>
      <c r="J311" s="15">
        <f t="shared" si="40"/>
        <v>0</v>
      </c>
      <c r="K311" s="7">
        <f t="shared" si="41"/>
        <v>0</v>
      </c>
      <c r="L311" s="7"/>
      <c r="M311" s="15">
        <f t="shared" si="42"/>
        <v>0</v>
      </c>
      <c r="N311" s="7">
        <f t="shared" si="43"/>
        <v>0</v>
      </c>
    </row>
    <row r="312" spans="1:14" x14ac:dyDescent="0.3">
      <c r="A312" s="5" t="s">
        <v>9</v>
      </c>
      <c r="B312" s="15">
        <v>16.59</v>
      </c>
      <c r="C312" s="17">
        <v>16.53</v>
      </c>
      <c r="D312" s="15"/>
      <c r="E312" s="15">
        <f t="shared" si="44"/>
        <v>-5.9999999999998721E-2</v>
      </c>
      <c r="G312" s="15">
        <f t="shared" si="45"/>
        <v>0</v>
      </c>
      <c r="H312" s="7">
        <f t="shared" si="46"/>
        <v>0</v>
      </c>
      <c r="J312" s="15">
        <f t="shared" si="40"/>
        <v>0</v>
      </c>
      <c r="K312" s="7">
        <f t="shared" si="41"/>
        <v>0</v>
      </c>
      <c r="L312" s="7"/>
      <c r="M312" s="15">
        <f t="shared" si="42"/>
        <v>0</v>
      </c>
      <c r="N312" s="7">
        <f t="shared" si="43"/>
        <v>0</v>
      </c>
    </row>
    <row r="313" spans="1:14" x14ac:dyDescent="0.3">
      <c r="A313" s="5" t="s">
        <v>10</v>
      </c>
      <c r="B313" s="17">
        <v>17.079999999999998</v>
      </c>
      <c r="C313" s="17">
        <v>17.829999999999998</v>
      </c>
      <c r="D313" s="15"/>
      <c r="E313" s="15">
        <f t="shared" si="44"/>
        <v>0.75</v>
      </c>
      <c r="G313" s="15">
        <f t="shared" si="45"/>
        <v>0.75</v>
      </c>
      <c r="H313" s="7">
        <f t="shared" si="46"/>
        <v>1</v>
      </c>
      <c r="J313" s="15">
        <f t="shared" si="40"/>
        <v>0</v>
      </c>
      <c r="K313" s="7">
        <f t="shared" si="41"/>
        <v>0</v>
      </c>
      <c r="L313" s="7"/>
      <c r="M313" s="15">
        <f t="shared" si="42"/>
        <v>0</v>
      </c>
      <c r="N313" s="7">
        <f t="shared" si="43"/>
        <v>0</v>
      </c>
    </row>
    <row r="314" spans="1:14" x14ac:dyDescent="0.3">
      <c r="A314" s="5" t="s">
        <v>11</v>
      </c>
      <c r="B314" s="15">
        <v>17.98</v>
      </c>
      <c r="C314" s="17">
        <v>18.03</v>
      </c>
      <c r="D314" s="15"/>
      <c r="E314" s="15">
        <f t="shared" si="44"/>
        <v>5.0000000000000711E-2</v>
      </c>
      <c r="G314" s="15">
        <f t="shared" si="45"/>
        <v>5.0000000000000711E-2</v>
      </c>
      <c r="H314" s="7">
        <f t="shared" si="46"/>
        <v>1</v>
      </c>
      <c r="J314" s="15">
        <f t="shared" si="40"/>
        <v>0</v>
      </c>
      <c r="K314" s="7">
        <f t="shared" si="41"/>
        <v>0</v>
      </c>
      <c r="L314" s="7"/>
      <c r="M314" s="15">
        <f t="shared" si="42"/>
        <v>0</v>
      </c>
      <c r="N314" s="7">
        <f t="shared" si="43"/>
        <v>0</v>
      </c>
    </row>
    <row r="315" spans="1:14" x14ac:dyDescent="0.3">
      <c r="A315" s="5" t="s">
        <v>12</v>
      </c>
      <c r="B315" s="15">
        <v>19.170000000000002</v>
      </c>
      <c r="C315" s="15">
        <v>18.36</v>
      </c>
      <c r="D315" s="15"/>
      <c r="E315" s="15">
        <f t="shared" si="44"/>
        <v>-0.81000000000000227</v>
      </c>
      <c r="G315" s="15">
        <f t="shared" si="45"/>
        <v>0</v>
      </c>
      <c r="H315" s="7">
        <f t="shared" si="46"/>
        <v>0</v>
      </c>
      <c r="J315" s="15">
        <f t="shared" si="40"/>
        <v>0</v>
      </c>
      <c r="K315" s="7">
        <f t="shared" si="41"/>
        <v>0</v>
      </c>
      <c r="L315" s="7"/>
      <c r="M315" s="15">
        <f t="shared" si="42"/>
        <v>0</v>
      </c>
      <c r="N315" s="7">
        <f t="shared" si="43"/>
        <v>0</v>
      </c>
    </row>
    <row r="316" spans="1:14" x14ac:dyDescent="0.3">
      <c r="A316" s="5" t="s">
        <v>34</v>
      </c>
      <c r="B316" s="17">
        <v>19.71</v>
      </c>
      <c r="C316" s="17">
        <v>20.38</v>
      </c>
      <c r="D316" s="15"/>
      <c r="E316" s="15">
        <f t="shared" si="44"/>
        <v>0.66999999999999815</v>
      </c>
      <c r="G316" s="15">
        <f t="shared" si="45"/>
        <v>0.66999999999999815</v>
      </c>
      <c r="H316" s="7">
        <f t="shared" si="46"/>
        <v>1</v>
      </c>
      <c r="J316" s="15">
        <f t="shared" si="40"/>
        <v>0</v>
      </c>
      <c r="K316" s="7">
        <f t="shared" si="41"/>
        <v>0</v>
      </c>
      <c r="L316" s="7"/>
      <c r="M316" s="15">
        <f t="shared" si="42"/>
        <v>0</v>
      </c>
      <c r="N316" s="7">
        <f t="shared" si="43"/>
        <v>0</v>
      </c>
    </row>
    <row r="317" spans="1:14" x14ac:dyDescent="0.3">
      <c r="A317" s="5" t="s">
        <v>2</v>
      </c>
      <c r="B317" s="15">
        <v>21.64</v>
      </c>
      <c r="C317" s="17">
        <v>20.91</v>
      </c>
      <c r="D317" s="15"/>
      <c r="E317" s="15">
        <f t="shared" si="44"/>
        <v>-0.73000000000000043</v>
      </c>
      <c r="G317" s="15">
        <f t="shared" si="45"/>
        <v>0</v>
      </c>
      <c r="H317" s="7">
        <f t="shared" si="46"/>
        <v>0</v>
      </c>
      <c r="J317" s="15">
        <f t="shared" si="40"/>
        <v>0</v>
      </c>
      <c r="K317" s="7">
        <f t="shared" si="41"/>
        <v>0</v>
      </c>
      <c r="L317" s="7"/>
      <c r="M317" s="15">
        <f t="shared" si="42"/>
        <v>0</v>
      </c>
      <c r="N317" s="7">
        <f t="shared" si="43"/>
        <v>0</v>
      </c>
    </row>
    <row r="318" spans="1:14" x14ac:dyDescent="0.3">
      <c r="A318" s="5" t="s">
        <v>3</v>
      </c>
      <c r="B318" s="17">
        <v>22.88</v>
      </c>
      <c r="C318" s="17">
        <v>22.45</v>
      </c>
      <c r="D318" s="15"/>
      <c r="E318" s="15">
        <f t="shared" si="44"/>
        <v>-0.42999999999999972</v>
      </c>
      <c r="G318" s="15">
        <f t="shared" si="45"/>
        <v>0</v>
      </c>
      <c r="H318" s="7">
        <f t="shared" si="46"/>
        <v>0</v>
      </c>
      <c r="J318" s="15">
        <f t="shared" si="40"/>
        <v>0</v>
      </c>
      <c r="K318" s="7">
        <f t="shared" si="41"/>
        <v>0</v>
      </c>
      <c r="L318" s="7"/>
      <c r="M318" s="15">
        <f t="shared" si="42"/>
        <v>0</v>
      </c>
      <c r="N318" s="7">
        <f t="shared" si="43"/>
        <v>0</v>
      </c>
    </row>
    <row r="319" spans="1:14" x14ac:dyDescent="0.3">
      <c r="A319" s="5" t="s">
        <v>4</v>
      </c>
      <c r="B319" s="15">
        <v>24.38</v>
      </c>
      <c r="C319" s="17">
        <v>24.42</v>
      </c>
      <c r="D319" s="15"/>
      <c r="E319" s="15">
        <f t="shared" si="44"/>
        <v>4.00000000000027E-2</v>
      </c>
      <c r="G319" s="15">
        <f t="shared" si="45"/>
        <v>4.00000000000027E-2</v>
      </c>
      <c r="H319" s="7">
        <f t="shared" si="46"/>
        <v>1</v>
      </c>
      <c r="J319" s="15">
        <f t="shared" si="40"/>
        <v>0</v>
      </c>
      <c r="K319" s="7">
        <f t="shared" si="41"/>
        <v>0</v>
      </c>
      <c r="L319" s="7"/>
      <c r="M319" s="15">
        <f t="shared" si="42"/>
        <v>0</v>
      </c>
      <c r="N319" s="7">
        <f t="shared" si="43"/>
        <v>0</v>
      </c>
    </row>
    <row r="320" spans="1:14" x14ac:dyDescent="0.3">
      <c r="A320" s="5" t="s">
        <v>5</v>
      </c>
      <c r="B320" s="15">
        <v>25.45</v>
      </c>
      <c r="C320" s="17">
        <v>25.21</v>
      </c>
      <c r="D320" s="15"/>
      <c r="E320" s="15">
        <f t="shared" si="44"/>
        <v>-0.23999999999999844</v>
      </c>
      <c r="G320" s="15">
        <f t="shared" si="45"/>
        <v>0</v>
      </c>
      <c r="H320" s="7">
        <f t="shared" si="46"/>
        <v>0</v>
      </c>
      <c r="J320" s="15">
        <f t="shared" si="40"/>
        <v>0</v>
      </c>
      <c r="K320" s="7">
        <f t="shared" si="41"/>
        <v>0</v>
      </c>
      <c r="L320" s="7"/>
      <c r="M320" s="15">
        <f t="shared" si="42"/>
        <v>0</v>
      </c>
      <c r="N320" s="7">
        <f t="shared" si="43"/>
        <v>0</v>
      </c>
    </row>
    <row r="321" spans="1:14" x14ac:dyDescent="0.3">
      <c r="A321" s="5" t="s">
        <v>6</v>
      </c>
      <c r="B321" s="15">
        <v>25.87</v>
      </c>
      <c r="C321" s="17">
        <v>24.33</v>
      </c>
      <c r="D321" s="15"/>
      <c r="E321" s="15">
        <f t="shared" si="44"/>
        <v>-1.5400000000000027</v>
      </c>
      <c r="G321" s="15">
        <f t="shared" si="45"/>
        <v>0</v>
      </c>
      <c r="H321" s="7">
        <f t="shared" si="46"/>
        <v>0</v>
      </c>
      <c r="J321" s="15">
        <f t="shared" si="40"/>
        <v>0</v>
      </c>
      <c r="K321" s="7">
        <f t="shared" si="41"/>
        <v>0</v>
      </c>
      <c r="L321" s="7"/>
      <c r="M321" s="15">
        <f t="shared" si="42"/>
        <v>0</v>
      </c>
      <c r="N321" s="7">
        <f t="shared" si="43"/>
        <v>0</v>
      </c>
    </row>
    <row r="322" spans="1:14" x14ac:dyDescent="0.3">
      <c r="A322" s="5" t="s">
        <v>7</v>
      </c>
      <c r="B322" s="15">
        <v>25.87</v>
      </c>
      <c r="C322" s="17">
        <v>22.52</v>
      </c>
      <c r="D322" s="15"/>
      <c r="E322" s="15">
        <f t="shared" si="44"/>
        <v>-3.3500000000000014</v>
      </c>
      <c r="G322" s="15">
        <f t="shared" si="45"/>
        <v>0</v>
      </c>
      <c r="H322" s="7">
        <f t="shared" si="46"/>
        <v>0</v>
      </c>
      <c r="J322" s="15">
        <f t="shared" si="40"/>
        <v>0</v>
      </c>
      <c r="K322" s="7">
        <f t="shared" si="41"/>
        <v>0</v>
      </c>
      <c r="L322" s="7"/>
      <c r="M322" s="15">
        <f t="shared" si="42"/>
        <v>0</v>
      </c>
      <c r="N322" s="7">
        <f t="shared" si="43"/>
        <v>0</v>
      </c>
    </row>
    <row r="323" spans="1:14" x14ac:dyDescent="0.3">
      <c r="A323" s="5" t="s">
        <v>8</v>
      </c>
      <c r="B323" s="17">
        <v>25.13</v>
      </c>
      <c r="C323" s="17">
        <v>20.100000000000001</v>
      </c>
      <c r="D323" s="15"/>
      <c r="E323" s="15">
        <f t="shared" si="44"/>
        <v>-5.0299999999999976</v>
      </c>
      <c r="G323" s="15">
        <f t="shared" si="45"/>
        <v>0</v>
      </c>
      <c r="H323" s="7">
        <f t="shared" si="46"/>
        <v>0</v>
      </c>
      <c r="J323" s="15">
        <f t="shared" si="40"/>
        <v>0</v>
      </c>
      <c r="K323" s="7">
        <f t="shared" si="41"/>
        <v>0</v>
      </c>
      <c r="L323" s="7"/>
      <c r="M323" s="15">
        <f t="shared" si="42"/>
        <v>0</v>
      </c>
      <c r="N323" s="7">
        <f t="shared" si="43"/>
        <v>0</v>
      </c>
    </row>
    <row r="324" spans="1:14" x14ac:dyDescent="0.3">
      <c r="A324" s="5" t="s">
        <v>9</v>
      </c>
      <c r="B324" s="15">
        <v>23.62</v>
      </c>
      <c r="C324" s="17">
        <v>19.82</v>
      </c>
      <c r="D324" s="15"/>
      <c r="E324" s="15">
        <f t="shared" si="44"/>
        <v>-3.8000000000000007</v>
      </c>
      <c r="G324" s="15">
        <f t="shared" si="45"/>
        <v>0</v>
      </c>
      <c r="H324" s="7">
        <f t="shared" si="46"/>
        <v>0</v>
      </c>
      <c r="J324" s="15">
        <f t="shared" si="40"/>
        <v>0</v>
      </c>
      <c r="K324" s="7">
        <f t="shared" si="41"/>
        <v>0</v>
      </c>
      <c r="L324" s="7"/>
      <c r="M324" s="15">
        <f t="shared" si="42"/>
        <v>0</v>
      </c>
      <c r="N324" s="7">
        <f t="shared" si="43"/>
        <v>0</v>
      </c>
    </row>
    <row r="325" spans="1:14" x14ac:dyDescent="0.3">
      <c r="A325" s="5" t="s">
        <v>10</v>
      </c>
      <c r="B325" s="17">
        <v>22.71</v>
      </c>
      <c r="C325" s="17">
        <v>21.81</v>
      </c>
      <c r="D325" s="15"/>
      <c r="E325" s="15">
        <f t="shared" si="44"/>
        <v>-0.90000000000000213</v>
      </c>
      <c r="G325" s="15">
        <f t="shared" si="45"/>
        <v>0</v>
      </c>
      <c r="H325" s="7">
        <f t="shared" si="46"/>
        <v>0</v>
      </c>
      <c r="J325" s="15">
        <f t="shared" si="40"/>
        <v>0</v>
      </c>
      <c r="K325" s="7">
        <f t="shared" si="41"/>
        <v>0</v>
      </c>
      <c r="L325" s="7"/>
      <c r="M325" s="15">
        <f t="shared" si="42"/>
        <v>0</v>
      </c>
      <c r="N325" s="7">
        <f t="shared" si="43"/>
        <v>0</v>
      </c>
    </row>
    <row r="326" spans="1:14" x14ac:dyDescent="0.3">
      <c r="A326" s="5" t="s">
        <v>11</v>
      </c>
      <c r="B326" s="15">
        <v>24.09</v>
      </c>
      <c r="C326" s="17">
        <v>21.01</v>
      </c>
      <c r="D326" s="15"/>
      <c r="E326" s="15">
        <f t="shared" si="44"/>
        <v>-3.0799999999999983</v>
      </c>
      <c r="G326" s="15">
        <f t="shared" si="45"/>
        <v>0</v>
      </c>
      <c r="H326" s="7">
        <f t="shared" si="46"/>
        <v>0</v>
      </c>
      <c r="J326" s="15">
        <f t="shared" si="40"/>
        <v>0</v>
      </c>
      <c r="K326" s="7">
        <f t="shared" si="41"/>
        <v>0</v>
      </c>
      <c r="L326" s="7"/>
      <c r="M326" s="15">
        <f t="shared" si="42"/>
        <v>0</v>
      </c>
      <c r="N326" s="7">
        <f t="shared" si="43"/>
        <v>0</v>
      </c>
    </row>
    <row r="327" spans="1:14" x14ac:dyDescent="0.3">
      <c r="A327" s="5" t="s">
        <v>12</v>
      </c>
      <c r="B327" s="15">
        <v>22.58</v>
      </c>
      <c r="C327" s="15">
        <v>20.5</v>
      </c>
      <c r="D327" s="15"/>
      <c r="E327" s="15">
        <f t="shared" si="44"/>
        <v>-2.0799999999999983</v>
      </c>
      <c r="G327" s="15">
        <f t="shared" si="45"/>
        <v>0</v>
      </c>
      <c r="H327" s="7">
        <f t="shared" si="46"/>
        <v>0</v>
      </c>
      <c r="J327" s="15">
        <f t="shared" si="40"/>
        <v>0</v>
      </c>
      <c r="K327" s="7">
        <f t="shared" si="41"/>
        <v>0</v>
      </c>
      <c r="L327" s="7"/>
      <c r="M327" s="15">
        <f t="shared" si="42"/>
        <v>0</v>
      </c>
      <c r="N327" s="7">
        <f t="shared" si="43"/>
        <v>0</v>
      </c>
    </row>
    <row r="328" spans="1:14" x14ac:dyDescent="0.3">
      <c r="A328" s="5" t="s">
        <v>35</v>
      </c>
      <c r="B328" s="17">
        <v>22.41</v>
      </c>
      <c r="C328" s="17">
        <v>19.43</v>
      </c>
      <c r="D328" s="15"/>
      <c r="E328" s="15">
        <f t="shared" si="44"/>
        <v>-2.9800000000000004</v>
      </c>
      <c r="G328" s="15">
        <f t="shared" si="45"/>
        <v>0</v>
      </c>
      <c r="H328" s="7">
        <f t="shared" si="46"/>
        <v>0</v>
      </c>
      <c r="J328" s="15">
        <f t="shared" si="40"/>
        <v>0</v>
      </c>
      <c r="K328" s="7">
        <f t="shared" si="41"/>
        <v>0</v>
      </c>
      <c r="L328" s="7"/>
      <c r="M328" s="15">
        <f t="shared" si="42"/>
        <v>0</v>
      </c>
      <c r="N328" s="7">
        <f t="shared" si="43"/>
        <v>0</v>
      </c>
    </row>
    <row r="329" spans="1:14" x14ac:dyDescent="0.3">
      <c r="A329" s="5" t="s">
        <v>2</v>
      </c>
      <c r="B329" s="15">
        <v>20.78</v>
      </c>
      <c r="C329" s="17">
        <v>17.78</v>
      </c>
      <c r="D329" s="15"/>
      <c r="E329" s="15">
        <f t="shared" si="44"/>
        <v>-3</v>
      </c>
      <c r="G329" s="15">
        <f t="shared" si="45"/>
        <v>0</v>
      </c>
      <c r="H329" s="7">
        <f t="shared" si="46"/>
        <v>0</v>
      </c>
      <c r="J329" s="15">
        <f t="shared" si="40"/>
        <v>0</v>
      </c>
      <c r="K329" s="7">
        <f t="shared" si="41"/>
        <v>0</v>
      </c>
      <c r="L329" s="7"/>
      <c r="M329" s="15">
        <f t="shared" si="42"/>
        <v>0</v>
      </c>
      <c r="N329" s="7">
        <f t="shared" si="43"/>
        <v>0</v>
      </c>
    </row>
    <row r="330" spans="1:14" x14ac:dyDescent="0.3">
      <c r="A330" s="5" t="s">
        <v>3</v>
      </c>
      <c r="B330" s="17">
        <v>18.989999999999998</v>
      </c>
      <c r="C330" s="17">
        <v>18.100000000000001</v>
      </c>
      <c r="D330" s="15"/>
      <c r="E330" s="15">
        <f t="shared" si="44"/>
        <v>-0.88999999999999702</v>
      </c>
      <c r="G330" s="15">
        <f t="shared" si="45"/>
        <v>0</v>
      </c>
      <c r="H330" s="7">
        <f t="shared" si="46"/>
        <v>0</v>
      </c>
      <c r="J330" s="15">
        <f t="shared" si="40"/>
        <v>0</v>
      </c>
      <c r="K330" s="7">
        <f t="shared" si="41"/>
        <v>0</v>
      </c>
      <c r="L330" s="7"/>
      <c r="M330" s="15">
        <f t="shared" si="42"/>
        <v>0</v>
      </c>
      <c r="N330" s="7">
        <f t="shared" si="43"/>
        <v>0</v>
      </c>
    </row>
    <row r="331" spans="1:14" x14ac:dyDescent="0.3">
      <c r="A331" s="5" t="s">
        <v>4</v>
      </c>
      <c r="B331" s="15">
        <v>18.850000000000001</v>
      </c>
      <c r="C331" s="17">
        <v>18.52</v>
      </c>
      <c r="D331" s="15"/>
      <c r="E331" s="15">
        <f t="shared" si="44"/>
        <v>-0.33000000000000185</v>
      </c>
      <c r="G331" s="15">
        <f t="shared" si="45"/>
        <v>0</v>
      </c>
      <c r="H331" s="7">
        <f t="shared" si="46"/>
        <v>0</v>
      </c>
      <c r="J331" s="15">
        <f t="shared" si="40"/>
        <v>0</v>
      </c>
      <c r="K331" s="7">
        <f t="shared" si="41"/>
        <v>0</v>
      </c>
      <c r="L331" s="7"/>
      <c r="M331" s="15">
        <f t="shared" si="42"/>
        <v>0</v>
      </c>
      <c r="N331" s="7">
        <f t="shared" si="43"/>
        <v>0</v>
      </c>
    </row>
    <row r="332" spans="1:14" x14ac:dyDescent="0.3">
      <c r="A332" s="5" t="s">
        <v>5</v>
      </c>
      <c r="B332" s="15">
        <v>19.57</v>
      </c>
      <c r="C332" s="17">
        <v>16.11</v>
      </c>
      <c r="D332" s="15"/>
      <c r="E332" s="15">
        <f t="shared" si="44"/>
        <v>-3.4600000000000009</v>
      </c>
      <c r="G332" s="15">
        <f t="shared" si="45"/>
        <v>0</v>
      </c>
      <c r="H332" s="7">
        <f t="shared" si="46"/>
        <v>0</v>
      </c>
      <c r="J332" s="15">
        <f t="shared" si="40"/>
        <v>0</v>
      </c>
      <c r="K332" s="7">
        <f t="shared" si="41"/>
        <v>0</v>
      </c>
      <c r="L332" s="7"/>
      <c r="M332" s="15">
        <f t="shared" si="42"/>
        <v>0</v>
      </c>
      <c r="N332" s="7">
        <f t="shared" si="43"/>
        <v>0</v>
      </c>
    </row>
    <row r="333" spans="1:14" x14ac:dyDescent="0.3">
      <c r="A333" s="5" t="s">
        <v>6</v>
      </c>
      <c r="B333" s="15">
        <v>18.010000000000002</v>
      </c>
      <c r="C333" s="17">
        <v>14.91</v>
      </c>
      <c r="D333" s="15"/>
      <c r="E333" s="15">
        <f t="shared" si="44"/>
        <v>-3.1000000000000014</v>
      </c>
      <c r="G333" s="15">
        <f t="shared" si="45"/>
        <v>0</v>
      </c>
      <c r="H333" s="7">
        <f t="shared" si="46"/>
        <v>0</v>
      </c>
      <c r="J333" s="15">
        <f t="shared" si="40"/>
        <v>0</v>
      </c>
      <c r="K333" s="7">
        <f t="shared" si="41"/>
        <v>0</v>
      </c>
      <c r="L333" s="7"/>
      <c r="M333" s="15">
        <f t="shared" si="42"/>
        <v>0</v>
      </c>
      <c r="N333" s="7">
        <f t="shared" si="43"/>
        <v>0</v>
      </c>
    </row>
    <row r="334" spans="1:14" x14ac:dyDescent="0.3">
      <c r="A334" s="5"/>
      <c r="B334" s="15"/>
      <c r="C334" s="17"/>
      <c r="D334" s="15"/>
      <c r="E334" s="15"/>
      <c r="G334" s="15"/>
      <c r="J334" s="15"/>
      <c r="K334" s="7"/>
      <c r="M334" s="15"/>
      <c r="N334" s="7"/>
    </row>
    <row r="335" spans="1:14" x14ac:dyDescent="0.3">
      <c r="A335" s="5"/>
      <c r="B335" s="15"/>
      <c r="C335" s="17"/>
      <c r="D335" s="15"/>
      <c r="E335" s="15"/>
      <c r="G335" s="15"/>
      <c r="J335" s="15"/>
      <c r="K335" s="7"/>
      <c r="M335" s="15"/>
      <c r="N335" s="7"/>
    </row>
    <row r="336" spans="1:14" x14ac:dyDescent="0.3">
      <c r="A336" s="5"/>
      <c r="B336" s="15"/>
      <c r="C336" s="17"/>
      <c r="D336" s="15"/>
      <c r="E336" s="15"/>
      <c r="G336" s="15"/>
      <c r="J336" s="15"/>
      <c r="K336" s="7"/>
      <c r="M336" s="15"/>
      <c r="N336" s="7"/>
    </row>
    <row r="337" spans="1:15" x14ac:dyDescent="0.3">
      <c r="A337" s="5"/>
      <c r="B337" s="15"/>
      <c r="C337" s="17"/>
      <c r="D337" s="15"/>
      <c r="E337" s="15"/>
      <c r="G337" s="15"/>
      <c r="J337" s="15"/>
      <c r="K337" s="7"/>
      <c r="M337" s="15"/>
      <c r="N337" s="7"/>
    </row>
    <row r="338" spans="1:15" x14ac:dyDescent="0.3">
      <c r="A338" s="5"/>
      <c r="B338" s="15"/>
      <c r="C338" s="17"/>
      <c r="D338" s="15"/>
      <c r="E338" s="15"/>
      <c r="G338" s="15"/>
      <c r="J338" s="15"/>
      <c r="K338" s="7"/>
      <c r="M338" s="15"/>
      <c r="N338" s="7"/>
    </row>
    <row r="339" spans="1:15" x14ac:dyDescent="0.3">
      <c r="A339" s="5"/>
      <c r="B339" s="15"/>
      <c r="C339" s="17"/>
      <c r="D339" s="15"/>
      <c r="E339" s="15"/>
      <c r="G339" s="15"/>
      <c r="J339" s="15"/>
      <c r="K339" s="7"/>
      <c r="M339" s="29"/>
    </row>
    <row r="340" spans="1:15" x14ac:dyDescent="0.3">
      <c r="A340" s="5"/>
      <c r="B340" s="15"/>
      <c r="C340" s="17"/>
      <c r="D340" s="15"/>
      <c r="E340" s="15"/>
      <c r="G340" s="15"/>
      <c r="J340" s="15"/>
      <c r="K340" s="7"/>
      <c r="M340" s="15"/>
      <c r="N340" s="7"/>
    </row>
    <row r="341" spans="1:15" x14ac:dyDescent="0.3">
      <c r="A341" s="5"/>
      <c r="B341" s="15"/>
      <c r="C341" s="17"/>
      <c r="D341" s="15"/>
      <c r="E341" s="15"/>
      <c r="G341" s="15"/>
      <c r="J341" s="15"/>
      <c r="K341" s="7"/>
      <c r="M341" s="15"/>
      <c r="N341" s="33"/>
      <c r="O341" s="29" t="s">
        <v>76</v>
      </c>
    </row>
    <row r="342" spans="1:15" x14ac:dyDescent="0.3">
      <c r="A342" s="5"/>
      <c r="B342" s="15"/>
      <c r="C342" s="17"/>
      <c r="D342" s="15"/>
      <c r="E342" s="15"/>
      <c r="G342" s="15"/>
      <c r="J342" s="15"/>
      <c r="K342" s="7"/>
      <c r="M342" s="15"/>
      <c r="N342" s="33"/>
      <c r="O342" s="29"/>
    </row>
    <row r="343" spans="1:15" x14ac:dyDescent="0.3">
      <c r="A343" s="5"/>
      <c r="B343" s="15"/>
      <c r="C343" s="15"/>
      <c r="D343" s="15"/>
      <c r="E343" s="15"/>
      <c r="G343" s="15"/>
      <c r="J343" s="15"/>
    </row>
    <row r="344" spans="1:15" x14ac:dyDescent="0.3">
      <c r="A344" s="5"/>
      <c r="B344" s="15"/>
      <c r="C344" s="15"/>
      <c r="D344" s="15"/>
      <c r="E344" s="15"/>
      <c r="G344" s="15"/>
      <c r="J344" s="15"/>
    </row>
    <row r="345" spans="1:15" x14ac:dyDescent="0.3">
      <c r="A345" s="5"/>
      <c r="B345" s="15"/>
      <c r="C345" s="15"/>
      <c r="D345" s="15"/>
      <c r="E345" s="15"/>
      <c r="G345" s="15"/>
      <c r="J345" s="15"/>
      <c r="N345" s="28"/>
    </row>
    <row r="346" spans="1:15" x14ac:dyDescent="0.3">
      <c r="A346" s="5"/>
      <c r="B346" s="15"/>
      <c r="C346" s="15"/>
      <c r="D346" s="15"/>
      <c r="E346" s="15"/>
      <c r="G346" s="15"/>
      <c r="J346" s="15"/>
      <c r="N346" s="28" t="str">
        <f>+N1</f>
        <v>Exhibit NMPF - 37A</v>
      </c>
    </row>
    <row r="347" spans="1:15" x14ac:dyDescent="0.3">
      <c r="A347" s="21" t="s">
        <v>51</v>
      </c>
    </row>
    <row r="348" spans="1:15" ht="114" customHeight="1" x14ac:dyDescent="0.3">
      <c r="A348" s="1"/>
      <c r="B348" s="2" t="s">
        <v>0</v>
      </c>
      <c r="C348" s="2" t="s">
        <v>37</v>
      </c>
      <c r="E348" s="2" t="s">
        <v>40</v>
      </c>
      <c r="F348" s="2"/>
      <c r="G348" s="2" t="s">
        <v>110</v>
      </c>
      <c r="H348" s="2" t="s">
        <v>95</v>
      </c>
      <c r="J348" s="2" t="s">
        <v>111</v>
      </c>
      <c r="K348" s="2" t="s">
        <v>96</v>
      </c>
      <c r="L348" s="2"/>
      <c r="M348" s="2" t="s">
        <v>112</v>
      </c>
      <c r="N348" s="2" t="s">
        <v>97</v>
      </c>
    </row>
    <row r="349" spans="1:15" x14ac:dyDescent="0.3">
      <c r="A349" s="5"/>
      <c r="B349" s="15"/>
      <c r="C349" s="15"/>
      <c r="D349" s="15"/>
      <c r="E349" s="15"/>
      <c r="G349" s="15"/>
      <c r="J349" s="15"/>
      <c r="N349" s="28"/>
    </row>
    <row r="350" spans="1:15" x14ac:dyDescent="0.3">
      <c r="A350" s="5"/>
      <c r="B350" s="15"/>
      <c r="C350" s="15"/>
      <c r="D350" s="15"/>
      <c r="E350" s="15"/>
      <c r="G350" s="15"/>
      <c r="J350" s="15"/>
      <c r="N350" s="28"/>
    </row>
    <row r="351" spans="1:15" x14ac:dyDescent="0.3">
      <c r="A351" s="5"/>
      <c r="B351" s="15"/>
      <c r="C351" s="15"/>
      <c r="D351" s="15"/>
      <c r="E351" s="15"/>
      <c r="G351" s="15"/>
      <c r="J351" s="15"/>
      <c r="N351" s="28"/>
    </row>
    <row r="352" spans="1:15" x14ac:dyDescent="0.3">
      <c r="A352" s="5"/>
      <c r="B352" s="15"/>
      <c r="C352" s="15"/>
      <c r="D352" s="15"/>
      <c r="E352" s="15"/>
      <c r="G352" s="15"/>
      <c r="J352" s="15"/>
    </row>
    <row r="353" spans="1:14" x14ac:dyDescent="0.3">
      <c r="A353" s="31" t="s">
        <v>49</v>
      </c>
      <c r="B353" s="15"/>
      <c r="C353" s="15"/>
      <c r="D353" s="15"/>
      <c r="E353" s="15">
        <f>AVERAGE(E5:E333)</f>
        <v>-0.42992907801418462</v>
      </c>
      <c r="F353"/>
      <c r="G353" s="15">
        <f>SUM(G5:G333)/H355</f>
        <v>1.122596153846154</v>
      </c>
      <c r="J353" s="15">
        <f>SUM(J5:J333)/K355</f>
        <v>1.8888888888888897</v>
      </c>
      <c r="M353" s="15">
        <f>SUM(M5:M333)/N355</f>
        <v>2.8388888888888895</v>
      </c>
      <c r="N353" s="4"/>
    </row>
    <row r="354" spans="1:14" x14ac:dyDescent="0.3">
      <c r="A354" s="5"/>
      <c r="F354"/>
      <c r="N354" s="4"/>
    </row>
    <row r="355" spans="1:14" ht="27.6" customHeight="1" x14ac:dyDescent="0.3">
      <c r="A355" s="18" t="s">
        <v>47</v>
      </c>
      <c r="E355">
        <f>COUNT(B5:B333)</f>
        <v>282</v>
      </c>
      <c r="F355"/>
      <c r="H355" s="19">
        <f>SUM(H5:H333)</f>
        <v>104</v>
      </c>
      <c r="K355" s="19">
        <f>SUM(K5:K333)</f>
        <v>18</v>
      </c>
      <c r="N355" s="19">
        <f>SUM(N5:N333)</f>
        <v>9</v>
      </c>
    </row>
    <row r="356" spans="1:14" x14ac:dyDescent="0.3">
      <c r="H356" s="8">
        <f>+H355/+E355</f>
        <v>0.36879432624113473</v>
      </c>
      <c r="K356" s="8">
        <f>+K355/E355</f>
        <v>6.3829787234042548E-2</v>
      </c>
      <c r="N356" s="8">
        <f>+N355/E355</f>
        <v>3.1914893617021274E-2</v>
      </c>
    </row>
    <row r="357" spans="1:14" x14ac:dyDescent="0.3">
      <c r="K357" s="7"/>
      <c r="N357" s="7"/>
    </row>
    <row r="358" spans="1:14" x14ac:dyDescent="0.3">
      <c r="N358" s="8"/>
    </row>
    <row r="361" spans="1:14" x14ac:dyDescent="0.3">
      <c r="E361" s="13" t="s">
        <v>104</v>
      </c>
      <c r="F361" s="6"/>
      <c r="G361" s="12">
        <f>MAX(G5:G333)</f>
        <v>9.6199999999999992</v>
      </c>
    </row>
    <row r="362" spans="1:14" x14ac:dyDescent="0.3">
      <c r="E362" s="9"/>
      <c r="F362"/>
      <c r="G362" s="12"/>
    </row>
    <row r="363" spans="1:14" x14ac:dyDescent="0.3">
      <c r="E363" s="13" t="s">
        <v>105</v>
      </c>
      <c r="F363" s="6"/>
      <c r="G363" s="12">
        <f>SUM(G5:G333)/H355</f>
        <v>1.122596153846154</v>
      </c>
    </row>
    <row r="364" spans="1:14" x14ac:dyDescent="0.3">
      <c r="E364"/>
      <c r="F364"/>
      <c r="G364" s="12"/>
    </row>
    <row r="365" spans="1:14" x14ac:dyDescent="0.3">
      <c r="E365" s="13" t="s">
        <v>103</v>
      </c>
      <c r="F365" s="6"/>
      <c r="G365" s="12">
        <f>_xlfn.STDEV.P(G5:G333)</f>
        <v>1.0686632001761331</v>
      </c>
    </row>
    <row r="366" spans="1:14" x14ac:dyDescent="0.3">
      <c r="E366"/>
      <c r="F366"/>
      <c r="G366" s="12"/>
    </row>
    <row r="367" spans="1:14" x14ac:dyDescent="0.3">
      <c r="E367" s="9" t="s">
        <v>48</v>
      </c>
      <c r="F367" s="9"/>
      <c r="G367" s="12">
        <f>SUM(G363:G365)</f>
        <v>2.1912593540222871</v>
      </c>
    </row>
    <row r="397" spans="15:15" x14ac:dyDescent="0.3">
      <c r="O397" s="29" t="s">
        <v>77</v>
      </c>
    </row>
    <row r="405" spans="13:14" x14ac:dyDescent="0.3">
      <c r="M405" s="29"/>
      <c r="N405" s="33"/>
    </row>
  </sheetData>
  <sheetProtection algorithmName="SHA-512" hashValue="VpomVm7rgpDXaQCaC4paezXOVywISMcDDkz21kVzM6bX2BdrUhW90TzwAU9AOMljS9F0oQe2KdbUicJ/X10kYw==" saltValue="PKCR04NU8dCXABZfh+B+KA==" spinCount="100000" sheet="1" objects="1" scenarios="1"/>
  <pageMargins left="0.25" right="0.25" top="0.75" bottom="0.75" header="0.3" footer="0.3"/>
  <pageSetup scale="73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99C7-8917-44FD-A8E4-E40DCBB54942}">
  <sheetPr>
    <pageSetUpPr fitToPage="1"/>
  </sheetPr>
  <dimension ref="A1:O393"/>
  <sheetViews>
    <sheetView topLeftCell="A340" workbookViewId="0">
      <selection activeCell="G356" sqref="G356"/>
    </sheetView>
  </sheetViews>
  <sheetFormatPr defaultRowHeight="14.4" x14ac:dyDescent="0.3"/>
  <cols>
    <col min="1" max="1" width="6.77734375" style="3" customWidth="1"/>
    <col min="2" max="2" width="10" customWidth="1"/>
    <col min="3" max="3" width="7.6640625" customWidth="1"/>
    <col min="4" max="4" width="4.77734375" customWidth="1"/>
    <col min="5" max="5" width="10.5546875" customWidth="1"/>
    <col min="6" max="6" width="5" customWidth="1"/>
    <col min="7" max="7" width="10.109375" customWidth="1"/>
    <col min="8" max="8" width="10.109375" style="7" customWidth="1"/>
    <col min="9" max="9" width="7.109375" customWidth="1"/>
    <col min="10" max="11" width="10.88671875" customWidth="1"/>
    <col min="12" max="12" width="7.33203125" customWidth="1"/>
    <col min="13" max="13" width="10.109375" customWidth="1"/>
    <col min="14" max="14" width="10.21875" customWidth="1"/>
    <col min="15" max="15" width="5.5546875" customWidth="1"/>
  </cols>
  <sheetData>
    <row r="1" spans="1:14" x14ac:dyDescent="0.3">
      <c r="N1" s="28" t="str">
        <f>+'Class II'!N1</f>
        <v>Exhibit NMPF - 37A</v>
      </c>
    </row>
    <row r="2" spans="1:14" x14ac:dyDescent="0.3">
      <c r="A2" s="21" t="s">
        <v>52</v>
      </c>
    </row>
    <row r="3" spans="1:14" ht="109.8" customHeight="1" x14ac:dyDescent="0.3">
      <c r="A3" s="1"/>
      <c r="B3" s="2" t="s">
        <v>0</v>
      </c>
      <c r="C3" s="2" t="s">
        <v>38</v>
      </c>
      <c r="E3" s="2" t="s">
        <v>41</v>
      </c>
      <c r="F3" s="2"/>
      <c r="G3" s="2" t="s">
        <v>113</v>
      </c>
      <c r="H3" s="2" t="s">
        <v>98</v>
      </c>
      <c r="J3" s="2" t="s">
        <v>114</v>
      </c>
      <c r="K3" s="2" t="s">
        <v>99</v>
      </c>
      <c r="L3" s="2"/>
      <c r="M3" s="2" t="s">
        <v>115</v>
      </c>
      <c r="N3" s="2" t="s">
        <v>100</v>
      </c>
    </row>
    <row r="4" spans="1:14" ht="17.399999999999999" customHeight="1" x14ac:dyDescent="0.3">
      <c r="A4" s="1"/>
      <c r="B4" s="2"/>
      <c r="C4" s="2"/>
      <c r="E4" s="2"/>
      <c r="F4" s="2"/>
      <c r="G4" s="2"/>
      <c r="H4" s="2"/>
      <c r="J4" s="2"/>
      <c r="K4" s="2"/>
      <c r="M4" s="2"/>
    </row>
    <row r="5" spans="1:14" x14ac:dyDescent="0.3">
      <c r="A5" s="3" t="s">
        <v>1</v>
      </c>
      <c r="B5" s="14">
        <v>10.9</v>
      </c>
      <c r="C5" s="14">
        <v>10.73</v>
      </c>
      <c r="D5" s="15"/>
      <c r="E5" s="15">
        <f t="shared" ref="E5:E76" si="0">+C5-B5</f>
        <v>-0.16999999999999993</v>
      </c>
      <c r="F5" s="15"/>
      <c r="G5" s="15">
        <f t="shared" ref="G5" si="1">IF(E5&gt;0,E5,0)</f>
        <v>0</v>
      </c>
      <c r="H5" s="7">
        <f t="shared" ref="H5" si="2">IF(G5&gt;0,1,0)</f>
        <v>0</v>
      </c>
      <c r="J5" s="15">
        <f>IF(C5&gt;(B5+1.6),C5-B5-1.6,0)</f>
        <v>0</v>
      </c>
      <c r="K5" s="7">
        <f t="shared" ref="K5" si="3">IF(J5&gt;0,1,0)</f>
        <v>0</v>
      </c>
      <c r="L5" s="7"/>
      <c r="M5" s="15">
        <f>IF(C5&gt;(B5+2.2),C5-B5-2.2,0)</f>
        <v>0</v>
      </c>
      <c r="N5" s="7">
        <f t="shared" ref="N5" si="4">IF(M5&gt;0,1,0)</f>
        <v>0</v>
      </c>
    </row>
    <row r="6" spans="1:14" x14ac:dyDescent="0.3">
      <c r="A6" s="3" t="s">
        <v>2</v>
      </c>
      <c r="B6" s="14">
        <v>10.71</v>
      </c>
      <c r="C6" s="14">
        <v>10.8</v>
      </c>
      <c r="D6" s="15"/>
      <c r="E6" s="15">
        <f t="shared" si="0"/>
        <v>8.9999999999999858E-2</v>
      </c>
      <c r="F6" s="15"/>
      <c r="G6" s="15">
        <f t="shared" ref="G6:G76" si="5">IF(E6&gt;0,E6,0)</f>
        <v>8.9999999999999858E-2</v>
      </c>
      <c r="H6" s="7">
        <f t="shared" ref="H6:H76" si="6">IF(G6&gt;0,1,0)</f>
        <v>1</v>
      </c>
      <c r="J6" s="15">
        <f t="shared" ref="J6:J52" si="7">IF(C6&gt;(B6+1.6),C6-B6-1.6,0)</f>
        <v>0</v>
      </c>
      <c r="K6" s="7">
        <f t="shared" ref="K6:K52" si="8">IF(J6&gt;0,1,0)</f>
        <v>0</v>
      </c>
      <c r="L6" s="7"/>
      <c r="M6" s="15">
        <f t="shared" ref="M6:M52" si="9">IF(C6&gt;(B6+2.2),C6-B6-2.2,0)</f>
        <v>0</v>
      </c>
      <c r="N6" s="7">
        <f t="shared" ref="N6:N52" si="10">IF(M6&gt;0,1,0)</f>
        <v>0</v>
      </c>
    </row>
    <row r="7" spans="1:14" x14ac:dyDescent="0.3">
      <c r="A7" s="3" t="s">
        <v>3</v>
      </c>
      <c r="B7" s="14">
        <v>10.84</v>
      </c>
      <c r="C7" s="14">
        <v>11</v>
      </c>
      <c r="D7" s="15"/>
      <c r="E7" s="15">
        <f t="shared" si="0"/>
        <v>0.16000000000000014</v>
      </c>
      <c r="F7" s="15"/>
      <c r="G7" s="15">
        <f t="shared" si="5"/>
        <v>0.16000000000000014</v>
      </c>
      <c r="H7" s="7">
        <f t="shared" si="6"/>
        <v>1</v>
      </c>
      <c r="J7" s="15">
        <f t="shared" si="7"/>
        <v>0</v>
      </c>
      <c r="K7" s="7">
        <f t="shared" si="8"/>
        <v>0</v>
      </c>
      <c r="L7" s="7"/>
      <c r="M7" s="15">
        <f t="shared" si="9"/>
        <v>0</v>
      </c>
      <c r="N7" s="7">
        <f t="shared" si="10"/>
        <v>0</v>
      </c>
    </row>
    <row r="8" spans="1:14" x14ac:dyDescent="0.3">
      <c r="A8" s="3" t="s">
        <v>4</v>
      </c>
      <c r="B8" s="14">
        <v>10.93</v>
      </c>
      <c r="C8" s="14">
        <v>11.38</v>
      </c>
      <c r="D8" s="15"/>
      <c r="E8" s="15">
        <f t="shared" si="0"/>
        <v>0.45000000000000107</v>
      </c>
      <c r="F8" s="15"/>
      <c r="G8" s="15">
        <f t="shared" si="5"/>
        <v>0.45000000000000107</v>
      </c>
      <c r="H8" s="7">
        <f t="shared" si="6"/>
        <v>1</v>
      </c>
      <c r="J8" s="15">
        <f t="shared" si="7"/>
        <v>0</v>
      </c>
      <c r="K8" s="7">
        <f t="shared" si="8"/>
        <v>0</v>
      </c>
      <c r="L8" s="7"/>
      <c r="M8" s="15">
        <f t="shared" si="9"/>
        <v>0</v>
      </c>
      <c r="N8" s="7">
        <f t="shared" si="10"/>
        <v>0</v>
      </c>
    </row>
    <row r="9" spans="1:14" x14ac:dyDescent="0.3">
      <c r="A9" s="3" t="s">
        <v>5</v>
      </c>
      <c r="B9" s="14">
        <v>11.48</v>
      </c>
      <c r="C9" s="14">
        <v>11.91</v>
      </c>
      <c r="D9" s="15"/>
      <c r="E9" s="15">
        <f t="shared" si="0"/>
        <v>0.42999999999999972</v>
      </c>
      <c r="F9" s="15"/>
      <c r="G9" s="15">
        <f t="shared" si="5"/>
        <v>0.42999999999999972</v>
      </c>
      <c r="H9" s="7">
        <f t="shared" si="6"/>
        <v>1</v>
      </c>
      <c r="J9" s="15">
        <f t="shared" si="7"/>
        <v>0</v>
      </c>
      <c r="K9" s="7">
        <f t="shared" si="8"/>
        <v>0</v>
      </c>
      <c r="L9" s="7"/>
      <c r="M9" s="15">
        <f t="shared" si="9"/>
        <v>0</v>
      </c>
      <c r="N9" s="7">
        <f t="shared" si="10"/>
        <v>0</v>
      </c>
    </row>
    <row r="10" spans="1:14" x14ac:dyDescent="0.3">
      <c r="A10" s="3" t="s">
        <v>6</v>
      </c>
      <c r="B10" s="14">
        <v>11.7</v>
      </c>
      <c r="C10" s="14">
        <v>12.38</v>
      </c>
      <c r="D10" s="15"/>
      <c r="E10" s="15">
        <f t="shared" si="0"/>
        <v>0.68000000000000149</v>
      </c>
      <c r="F10" s="15"/>
      <c r="G10" s="15">
        <f t="shared" si="5"/>
        <v>0.68000000000000149</v>
      </c>
      <c r="H10" s="7">
        <f t="shared" si="6"/>
        <v>1</v>
      </c>
      <c r="J10" s="15">
        <f t="shared" si="7"/>
        <v>0</v>
      </c>
      <c r="K10" s="7">
        <f t="shared" si="8"/>
        <v>0</v>
      </c>
      <c r="L10" s="7"/>
      <c r="M10" s="15">
        <f t="shared" si="9"/>
        <v>0</v>
      </c>
      <c r="N10" s="7">
        <f t="shared" si="10"/>
        <v>0</v>
      </c>
    </row>
    <row r="11" spans="1:14" x14ac:dyDescent="0.3">
      <c r="A11" s="3" t="s">
        <v>7</v>
      </c>
      <c r="B11" s="14">
        <v>12.46</v>
      </c>
      <c r="C11" s="14">
        <v>11.87</v>
      </c>
      <c r="D11" s="15"/>
      <c r="E11" s="15">
        <f t="shared" si="0"/>
        <v>-0.59000000000000163</v>
      </c>
      <c r="F11" s="15"/>
      <c r="G11" s="15">
        <f t="shared" si="5"/>
        <v>0</v>
      </c>
      <c r="H11" s="7">
        <f t="shared" si="6"/>
        <v>0</v>
      </c>
      <c r="J11" s="15">
        <f t="shared" si="7"/>
        <v>0</v>
      </c>
      <c r="K11" s="7">
        <f t="shared" si="8"/>
        <v>0</v>
      </c>
      <c r="L11" s="7"/>
      <c r="M11" s="15">
        <f t="shared" si="9"/>
        <v>0</v>
      </c>
      <c r="N11" s="7">
        <f t="shared" si="10"/>
        <v>0</v>
      </c>
    </row>
    <row r="12" spans="1:14" x14ac:dyDescent="0.3">
      <c r="A12" s="3" t="s">
        <v>8</v>
      </c>
      <c r="B12" s="14">
        <v>11.95</v>
      </c>
      <c r="C12" s="14">
        <v>11.87</v>
      </c>
      <c r="D12" s="15"/>
      <c r="E12" s="15">
        <f t="shared" si="0"/>
        <v>-8.0000000000000071E-2</v>
      </c>
      <c r="F12" s="15"/>
      <c r="G12" s="15">
        <f t="shared" si="5"/>
        <v>0</v>
      </c>
      <c r="H12" s="7">
        <f t="shared" si="6"/>
        <v>0</v>
      </c>
      <c r="J12" s="15">
        <f t="shared" si="7"/>
        <v>0</v>
      </c>
      <c r="K12" s="7">
        <f t="shared" si="8"/>
        <v>0</v>
      </c>
      <c r="L12" s="7"/>
      <c r="M12" s="15">
        <f t="shared" si="9"/>
        <v>0</v>
      </c>
      <c r="N12" s="7">
        <f t="shared" si="10"/>
        <v>0</v>
      </c>
    </row>
    <row r="13" spans="1:14" x14ac:dyDescent="0.3">
      <c r="A13" s="3" t="s">
        <v>9</v>
      </c>
      <c r="B13" s="14">
        <v>11.84</v>
      </c>
      <c r="C13" s="14">
        <v>11.94</v>
      </c>
      <c r="D13" s="15"/>
      <c r="E13" s="15">
        <f t="shared" si="0"/>
        <v>9.9999999999999645E-2</v>
      </c>
      <c r="F13" s="15"/>
      <c r="G13" s="15">
        <f t="shared" si="5"/>
        <v>9.9999999999999645E-2</v>
      </c>
      <c r="H13" s="7">
        <f t="shared" si="6"/>
        <v>1</v>
      </c>
      <c r="J13" s="15">
        <f t="shared" si="7"/>
        <v>0</v>
      </c>
      <c r="K13" s="7">
        <f t="shared" si="8"/>
        <v>0</v>
      </c>
      <c r="L13" s="7"/>
      <c r="M13" s="15">
        <f t="shared" si="9"/>
        <v>0</v>
      </c>
      <c r="N13" s="7">
        <f t="shared" si="10"/>
        <v>0</v>
      </c>
    </row>
    <row r="14" spans="1:14" x14ac:dyDescent="0.3">
      <c r="A14" s="3" t="s">
        <v>10</v>
      </c>
      <c r="B14" s="14">
        <v>11.89</v>
      </c>
      <c r="C14" s="14">
        <v>11.81</v>
      </c>
      <c r="D14" s="15"/>
      <c r="E14" s="15">
        <f t="shared" si="0"/>
        <v>-8.0000000000000071E-2</v>
      </c>
      <c r="F14" s="15"/>
      <c r="G14" s="15">
        <f t="shared" si="5"/>
        <v>0</v>
      </c>
      <c r="H14" s="7">
        <f t="shared" si="6"/>
        <v>0</v>
      </c>
      <c r="J14" s="15">
        <f t="shared" si="7"/>
        <v>0</v>
      </c>
      <c r="K14" s="7">
        <f t="shared" si="8"/>
        <v>0</v>
      </c>
      <c r="L14" s="7"/>
      <c r="M14" s="15">
        <f t="shared" si="9"/>
        <v>0</v>
      </c>
      <c r="N14" s="7">
        <f t="shared" si="10"/>
        <v>0</v>
      </c>
    </row>
    <row r="15" spans="1:14" x14ac:dyDescent="0.3">
      <c r="A15" s="3" t="s">
        <v>11</v>
      </c>
      <c r="B15" s="14">
        <v>11.82</v>
      </c>
      <c r="C15" s="14">
        <v>13</v>
      </c>
      <c r="D15" s="15"/>
      <c r="E15" s="15">
        <f t="shared" si="0"/>
        <v>1.1799999999999997</v>
      </c>
      <c r="F15" s="15"/>
      <c r="G15" s="15">
        <f t="shared" si="5"/>
        <v>1.1799999999999997</v>
      </c>
      <c r="H15" s="7">
        <f t="shared" si="6"/>
        <v>1</v>
      </c>
      <c r="J15" s="15">
        <f t="shared" si="7"/>
        <v>0</v>
      </c>
      <c r="K15" s="7">
        <f t="shared" si="8"/>
        <v>0</v>
      </c>
      <c r="L15" s="7"/>
      <c r="M15" s="15">
        <f t="shared" si="9"/>
        <v>0</v>
      </c>
      <c r="N15" s="7">
        <f t="shared" si="10"/>
        <v>0</v>
      </c>
    </row>
    <row r="16" spans="1:14" x14ac:dyDescent="0.3">
      <c r="A16" s="3" t="s">
        <v>12</v>
      </c>
      <c r="B16" s="14">
        <v>12.13</v>
      </c>
      <c r="C16" s="14">
        <v>13.27</v>
      </c>
      <c r="D16" s="15"/>
      <c r="E16" s="15">
        <f t="shared" si="0"/>
        <v>1.1399999999999988</v>
      </c>
      <c r="F16" s="15"/>
      <c r="G16" s="15">
        <f t="shared" si="5"/>
        <v>1.1399999999999988</v>
      </c>
      <c r="H16" s="7">
        <f t="shared" si="6"/>
        <v>1</v>
      </c>
      <c r="J16" s="15">
        <f t="shared" si="7"/>
        <v>0</v>
      </c>
      <c r="K16" s="7">
        <f t="shared" si="8"/>
        <v>0</v>
      </c>
      <c r="L16" s="7"/>
      <c r="M16" s="15">
        <f t="shared" si="9"/>
        <v>0</v>
      </c>
      <c r="N16" s="7">
        <f t="shared" si="10"/>
        <v>0</v>
      </c>
    </row>
    <row r="17" spans="1:14" x14ac:dyDescent="0.3">
      <c r="A17" s="5" t="s">
        <v>13</v>
      </c>
      <c r="B17" s="16">
        <v>13.99</v>
      </c>
      <c r="C17" s="16">
        <v>12.13</v>
      </c>
      <c r="D17" s="15"/>
      <c r="E17" s="15">
        <f t="shared" si="0"/>
        <v>-1.8599999999999994</v>
      </c>
      <c r="F17" s="15"/>
      <c r="G17" s="15">
        <f t="shared" si="5"/>
        <v>0</v>
      </c>
      <c r="H17" s="7">
        <f t="shared" si="6"/>
        <v>0</v>
      </c>
      <c r="J17" s="15">
        <f t="shared" si="7"/>
        <v>0</v>
      </c>
      <c r="K17" s="7">
        <f t="shared" si="8"/>
        <v>0</v>
      </c>
      <c r="L17" s="7"/>
      <c r="M17" s="15">
        <f t="shared" si="9"/>
        <v>0</v>
      </c>
      <c r="N17" s="7">
        <f t="shared" si="10"/>
        <v>0</v>
      </c>
    </row>
    <row r="18" spans="1:14" x14ac:dyDescent="0.3">
      <c r="A18" s="5" t="s">
        <v>2</v>
      </c>
      <c r="B18" s="16">
        <v>11.94</v>
      </c>
      <c r="C18" s="16">
        <v>12.7</v>
      </c>
      <c r="D18" s="15"/>
      <c r="E18" s="15">
        <f t="shared" si="0"/>
        <v>0.75999999999999979</v>
      </c>
      <c r="F18" s="15"/>
      <c r="G18" s="15">
        <f t="shared" si="5"/>
        <v>0.75999999999999979</v>
      </c>
      <c r="H18" s="7">
        <f t="shared" si="6"/>
        <v>1</v>
      </c>
      <c r="J18" s="15">
        <f t="shared" si="7"/>
        <v>0</v>
      </c>
      <c r="K18" s="7">
        <f t="shared" si="8"/>
        <v>0</v>
      </c>
      <c r="L18" s="7"/>
      <c r="M18" s="15">
        <f t="shared" si="9"/>
        <v>0</v>
      </c>
      <c r="N18" s="7">
        <f t="shared" si="10"/>
        <v>0</v>
      </c>
    </row>
    <row r="19" spans="1:14" x14ac:dyDescent="0.3">
      <c r="A19" s="5" t="s">
        <v>3</v>
      </c>
      <c r="B19" s="16">
        <v>12.65</v>
      </c>
      <c r="C19" s="16">
        <v>13.46</v>
      </c>
      <c r="D19" s="15"/>
      <c r="E19" s="15">
        <f t="shared" si="0"/>
        <v>0.8100000000000005</v>
      </c>
      <c r="F19" s="15"/>
      <c r="G19" s="15">
        <f t="shared" si="5"/>
        <v>0.8100000000000005</v>
      </c>
      <c r="H19" s="7">
        <f t="shared" si="6"/>
        <v>1</v>
      </c>
      <c r="J19" s="15">
        <f t="shared" si="7"/>
        <v>0</v>
      </c>
      <c r="K19" s="7">
        <f t="shared" si="8"/>
        <v>0</v>
      </c>
      <c r="L19" s="7"/>
      <c r="M19" s="15">
        <f t="shared" si="9"/>
        <v>0</v>
      </c>
      <c r="N19" s="7">
        <f t="shared" si="10"/>
        <v>0</v>
      </c>
    </row>
    <row r="20" spans="1:14" x14ac:dyDescent="0.3">
      <c r="A20" s="5" t="s">
        <v>4</v>
      </c>
      <c r="B20" s="16">
        <v>13.44</v>
      </c>
      <c r="C20" s="16">
        <v>14.41</v>
      </c>
      <c r="D20" s="15"/>
      <c r="E20" s="15">
        <f t="shared" si="0"/>
        <v>0.97000000000000064</v>
      </c>
      <c r="F20" s="15"/>
      <c r="G20" s="15">
        <f t="shared" si="5"/>
        <v>0.97000000000000064</v>
      </c>
      <c r="H20" s="7">
        <f t="shared" si="6"/>
        <v>1</v>
      </c>
      <c r="J20" s="15">
        <f t="shared" si="7"/>
        <v>0</v>
      </c>
      <c r="K20" s="7">
        <f t="shared" si="8"/>
        <v>0</v>
      </c>
      <c r="L20" s="7"/>
      <c r="M20" s="15">
        <f t="shared" si="9"/>
        <v>0</v>
      </c>
      <c r="N20" s="7">
        <f t="shared" si="10"/>
        <v>0</v>
      </c>
    </row>
    <row r="21" spans="1:14" x14ac:dyDescent="0.3">
      <c r="A21" s="5" t="s">
        <v>5</v>
      </c>
      <c r="B21" s="16">
        <v>14.21</v>
      </c>
      <c r="C21" s="16">
        <v>15.04</v>
      </c>
      <c r="D21" s="15"/>
      <c r="E21" s="15">
        <f t="shared" si="0"/>
        <v>0.82999999999999829</v>
      </c>
      <c r="F21" s="15"/>
      <c r="G21" s="15">
        <f t="shared" si="5"/>
        <v>0.82999999999999829</v>
      </c>
      <c r="H21" s="7">
        <f t="shared" si="6"/>
        <v>1</v>
      </c>
      <c r="J21" s="15">
        <f t="shared" si="7"/>
        <v>0</v>
      </c>
      <c r="K21" s="7">
        <f t="shared" si="8"/>
        <v>0</v>
      </c>
      <c r="L21" s="7"/>
      <c r="M21" s="15">
        <f t="shared" si="9"/>
        <v>0</v>
      </c>
      <c r="N21" s="7">
        <f t="shared" si="10"/>
        <v>0</v>
      </c>
    </row>
    <row r="22" spans="1:14" x14ac:dyDescent="0.3">
      <c r="A22" s="5" t="s">
        <v>6</v>
      </c>
      <c r="B22" s="16">
        <v>14.99</v>
      </c>
      <c r="C22" s="16">
        <v>15.33</v>
      </c>
      <c r="D22" s="15"/>
      <c r="E22" s="15">
        <f t="shared" si="0"/>
        <v>0.33999999999999986</v>
      </c>
      <c r="F22" s="15"/>
      <c r="G22" s="15">
        <f t="shared" si="5"/>
        <v>0.33999999999999986</v>
      </c>
      <c r="H22" s="7">
        <f t="shared" si="6"/>
        <v>1</v>
      </c>
      <c r="J22" s="15">
        <f t="shared" si="7"/>
        <v>0</v>
      </c>
      <c r="K22" s="7">
        <f t="shared" si="8"/>
        <v>0</v>
      </c>
      <c r="L22" s="7"/>
      <c r="M22" s="15">
        <f t="shared" si="9"/>
        <v>0</v>
      </c>
      <c r="N22" s="7">
        <f t="shared" si="10"/>
        <v>0</v>
      </c>
    </row>
    <row r="23" spans="1:14" x14ac:dyDescent="0.3">
      <c r="A23" s="5" t="s">
        <v>7</v>
      </c>
      <c r="B23" s="16">
        <v>15.34</v>
      </c>
      <c r="C23" s="16">
        <v>14.81</v>
      </c>
      <c r="D23" s="15"/>
      <c r="E23" s="15">
        <f t="shared" si="0"/>
        <v>-0.52999999999999936</v>
      </c>
      <c r="F23" s="15"/>
      <c r="G23" s="15">
        <f t="shared" si="5"/>
        <v>0</v>
      </c>
      <c r="H23" s="7">
        <f t="shared" si="6"/>
        <v>0</v>
      </c>
      <c r="J23" s="15">
        <f t="shared" si="7"/>
        <v>0</v>
      </c>
      <c r="K23" s="7">
        <f t="shared" si="8"/>
        <v>0</v>
      </c>
      <c r="L23" s="7"/>
      <c r="M23" s="15">
        <f t="shared" si="9"/>
        <v>0</v>
      </c>
      <c r="N23" s="7">
        <f t="shared" si="10"/>
        <v>0</v>
      </c>
    </row>
    <row r="24" spans="1:14" x14ac:dyDescent="0.3">
      <c r="A24" s="5" t="s">
        <v>8</v>
      </c>
      <c r="B24" s="16">
        <v>15.4</v>
      </c>
      <c r="C24" s="16">
        <v>15.06</v>
      </c>
      <c r="D24" s="15"/>
      <c r="E24" s="15">
        <f t="shared" si="0"/>
        <v>-0.33999999999999986</v>
      </c>
      <c r="F24" s="15"/>
      <c r="G24" s="15">
        <f t="shared" si="5"/>
        <v>0</v>
      </c>
      <c r="H24" s="7">
        <f t="shared" si="6"/>
        <v>0</v>
      </c>
      <c r="J24" s="15">
        <f t="shared" si="7"/>
        <v>0</v>
      </c>
      <c r="K24" s="7">
        <f t="shared" si="8"/>
        <v>0</v>
      </c>
      <c r="L24" s="7"/>
      <c r="M24" s="15">
        <f t="shared" si="9"/>
        <v>0</v>
      </c>
      <c r="N24" s="7">
        <f t="shared" si="10"/>
        <v>0</v>
      </c>
    </row>
    <row r="25" spans="1:14" x14ac:dyDescent="0.3">
      <c r="A25" s="5" t="s">
        <v>9</v>
      </c>
      <c r="B25" s="16">
        <v>15.56</v>
      </c>
      <c r="C25" s="16">
        <v>15.59</v>
      </c>
      <c r="D25" s="15"/>
      <c r="E25" s="15">
        <f t="shared" si="0"/>
        <v>2.9999999999999361E-2</v>
      </c>
      <c r="F25" s="15"/>
      <c r="G25" s="15">
        <f t="shared" si="5"/>
        <v>2.9999999999999361E-2</v>
      </c>
      <c r="H25" s="7">
        <f t="shared" si="6"/>
        <v>1</v>
      </c>
      <c r="J25" s="15">
        <f t="shared" si="7"/>
        <v>0</v>
      </c>
      <c r="K25" s="7">
        <f t="shared" si="8"/>
        <v>0</v>
      </c>
      <c r="L25" s="7"/>
      <c r="M25" s="15">
        <f t="shared" si="9"/>
        <v>0</v>
      </c>
      <c r="N25" s="7">
        <f t="shared" si="10"/>
        <v>0</v>
      </c>
    </row>
    <row r="26" spans="1:14" x14ac:dyDescent="0.3">
      <c r="A26" s="5" t="s">
        <v>10</v>
      </c>
      <c r="B26" s="16">
        <v>15.93</v>
      </c>
      <c r="C26" s="16">
        <v>12.77</v>
      </c>
      <c r="D26" s="15"/>
      <c r="E26" s="15">
        <f t="shared" si="0"/>
        <v>-3.16</v>
      </c>
      <c r="F26" s="15"/>
      <c r="G26" s="15">
        <f t="shared" si="5"/>
        <v>0</v>
      </c>
      <c r="H26" s="7">
        <f t="shared" si="6"/>
        <v>0</v>
      </c>
      <c r="J26" s="15">
        <f t="shared" si="7"/>
        <v>0</v>
      </c>
      <c r="K26" s="7">
        <f t="shared" si="8"/>
        <v>0</v>
      </c>
      <c r="L26" s="7"/>
      <c r="M26" s="15">
        <f t="shared" si="9"/>
        <v>0</v>
      </c>
      <c r="N26" s="7">
        <f t="shared" si="10"/>
        <v>0</v>
      </c>
    </row>
    <row r="27" spans="1:14" x14ac:dyDescent="0.3">
      <c r="A27" s="5" t="s">
        <v>11</v>
      </c>
      <c r="B27" s="16">
        <v>15.76</v>
      </c>
      <c r="C27" s="16">
        <v>11.97</v>
      </c>
      <c r="D27" s="15"/>
      <c r="E27" s="15">
        <f t="shared" si="0"/>
        <v>-3.7899999999999991</v>
      </c>
      <c r="F27" s="15"/>
      <c r="G27" s="15">
        <f t="shared" si="5"/>
        <v>0</v>
      </c>
      <c r="H27" s="7">
        <f t="shared" si="6"/>
        <v>0</v>
      </c>
      <c r="J27" s="15">
        <f t="shared" si="7"/>
        <v>0</v>
      </c>
      <c r="K27" s="7">
        <f t="shared" si="8"/>
        <v>0</v>
      </c>
      <c r="L27" s="7"/>
      <c r="M27" s="15">
        <f t="shared" si="9"/>
        <v>0</v>
      </c>
      <c r="N27" s="7">
        <f t="shared" si="10"/>
        <v>0</v>
      </c>
    </row>
    <row r="28" spans="1:14" x14ac:dyDescent="0.3">
      <c r="A28" s="5" t="s">
        <v>12</v>
      </c>
      <c r="B28" s="16">
        <v>11.98</v>
      </c>
      <c r="C28" s="16">
        <v>11.79</v>
      </c>
      <c r="D28" s="15"/>
      <c r="E28" s="15">
        <f t="shared" si="0"/>
        <v>-0.19000000000000128</v>
      </c>
      <c r="F28" s="15"/>
      <c r="G28" s="15">
        <f t="shared" si="5"/>
        <v>0</v>
      </c>
      <c r="H28" s="7">
        <f t="shared" si="6"/>
        <v>0</v>
      </c>
      <c r="J28" s="15">
        <f t="shared" si="7"/>
        <v>0</v>
      </c>
      <c r="K28" s="7">
        <f t="shared" si="8"/>
        <v>0</v>
      </c>
      <c r="L28" s="7"/>
      <c r="M28" s="15">
        <f t="shared" si="9"/>
        <v>0</v>
      </c>
      <c r="N28" s="7">
        <f t="shared" si="10"/>
        <v>0</v>
      </c>
    </row>
    <row r="29" spans="1:14" x14ac:dyDescent="0.3">
      <c r="A29" s="5" t="s">
        <v>14</v>
      </c>
      <c r="B29" s="16">
        <v>11.96</v>
      </c>
      <c r="C29" s="16">
        <v>11.93</v>
      </c>
      <c r="D29" s="15"/>
      <c r="E29" s="15">
        <f t="shared" si="0"/>
        <v>-3.0000000000001137E-2</v>
      </c>
      <c r="F29" s="15"/>
      <c r="G29" s="15">
        <f t="shared" si="5"/>
        <v>0</v>
      </c>
      <c r="H29" s="7">
        <f t="shared" si="6"/>
        <v>0</v>
      </c>
      <c r="J29" s="15">
        <f t="shared" si="7"/>
        <v>0</v>
      </c>
      <c r="K29" s="7">
        <f t="shared" si="8"/>
        <v>0</v>
      </c>
      <c r="L29" s="7"/>
      <c r="M29" s="15">
        <f t="shared" si="9"/>
        <v>0</v>
      </c>
      <c r="N29" s="7">
        <f t="shared" si="10"/>
        <v>0</v>
      </c>
    </row>
    <row r="30" spans="1:14" x14ac:dyDescent="0.3">
      <c r="A30" s="5" t="s">
        <v>2</v>
      </c>
      <c r="B30" s="16">
        <v>11.95</v>
      </c>
      <c r="C30" s="16">
        <v>11.54</v>
      </c>
      <c r="D30" s="15"/>
      <c r="E30" s="15">
        <f t="shared" si="0"/>
        <v>-0.41000000000000014</v>
      </c>
      <c r="F30" s="15"/>
      <c r="G30" s="15">
        <f t="shared" si="5"/>
        <v>0</v>
      </c>
      <c r="H30" s="7">
        <f t="shared" si="6"/>
        <v>0</v>
      </c>
      <c r="J30" s="15">
        <f t="shared" si="7"/>
        <v>0</v>
      </c>
      <c r="K30" s="7">
        <f t="shared" si="8"/>
        <v>0</v>
      </c>
      <c r="L30" s="7"/>
      <c r="M30" s="15">
        <f t="shared" si="9"/>
        <v>0</v>
      </c>
      <c r="N30" s="7">
        <f t="shared" si="10"/>
        <v>0</v>
      </c>
    </row>
    <row r="31" spans="1:14" x14ac:dyDescent="0.3">
      <c r="A31" s="5" t="s">
        <v>3</v>
      </c>
      <c r="B31" s="16">
        <v>11.62</v>
      </c>
      <c r="C31" s="16">
        <v>11.42</v>
      </c>
      <c r="D31" s="15"/>
      <c r="E31" s="15">
        <f t="shared" si="0"/>
        <v>-0.19999999999999929</v>
      </c>
      <c r="F31" s="15"/>
      <c r="G31" s="15">
        <f t="shared" si="5"/>
        <v>0</v>
      </c>
      <c r="H31" s="7">
        <f t="shared" si="6"/>
        <v>0</v>
      </c>
      <c r="J31" s="15">
        <f t="shared" si="7"/>
        <v>0</v>
      </c>
      <c r="K31" s="7">
        <f t="shared" si="8"/>
        <v>0</v>
      </c>
      <c r="L31" s="7"/>
      <c r="M31" s="15">
        <f t="shared" si="9"/>
        <v>0</v>
      </c>
      <c r="N31" s="7">
        <f t="shared" si="10"/>
        <v>0</v>
      </c>
    </row>
    <row r="32" spans="1:14" x14ac:dyDescent="0.3">
      <c r="A32" s="5" t="s">
        <v>4</v>
      </c>
      <c r="B32" s="16">
        <v>11.47</v>
      </c>
      <c r="C32" s="16">
        <v>11.09</v>
      </c>
      <c r="D32" s="15"/>
      <c r="E32" s="15">
        <f t="shared" si="0"/>
        <v>-0.38000000000000078</v>
      </c>
      <c r="F32" s="15"/>
      <c r="G32" s="15">
        <f t="shared" si="5"/>
        <v>0</v>
      </c>
      <c r="H32" s="7">
        <f t="shared" si="6"/>
        <v>0</v>
      </c>
      <c r="J32" s="15">
        <f t="shared" si="7"/>
        <v>0</v>
      </c>
      <c r="K32" s="7">
        <f t="shared" si="8"/>
        <v>0</v>
      </c>
      <c r="L32" s="7"/>
      <c r="M32" s="15">
        <f t="shared" si="9"/>
        <v>0</v>
      </c>
      <c r="N32" s="7">
        <f t="shared" si="10"/>
        <v>0</v>
      </c>
    </row>
    <row r="33" spans="1:14" x14ac:dyDescent="0.3">
      <c r="A33" s="5" t="s">
        <v>5</v>
      </c>
      <c r="B33" s="16">
        <v>11.26</v>
      </c>
      <c r="C33" s="16">
        <v>10.57</v>
      </c>
      <c r="D33" s="15"/>
      <c r="E33" s="15">
        <f t="shared" si="0"/>
        <v>-0.6899999999999995</v>
      </c>
      <c r="F33" s="15"/>
      <c r="G33" s="15">
        <f t="shared" si="5"/>
        <v>0</v>
      </c>
      <c r="H33" s="7">
        <f t="shared" si="6"/>
        <v>0</v>
      </c>
      <c r="J33" s="15">
        <f t="shared" si="7"/>
        <v>0</v>
      </c>
      <c r="K33" s="7">
        <f t="shared" si="8"/>
        <v>0</v>
      </c>
      <c r="L33" s="7"/>
      <c r="M33" s="15">
        <f t="shared" si="9"/>
        <v>0</v>
      </c>
      <c r="N33" s="7">
        <f t="shared" si="10"/>
        <v>0</v>
      </c>
    </row>
    <row r="34" spans="1:14" x14ac:dyDescent="0.3">
      <c r="A34" s="5" t="s">
        <v>6</v>
      </c>
      <c r="B34" s="16">
        <v>11.03</v>
      </c>
      <c r="C34" s="16">
        <v>10.52</v>
      </c>
      <c r="D34" s="15"/>
      <c r="E34" s="15">
        <f t="shared" si="0"/>
        <v>-0.50999999999999979</v>
      </c>
      <c r="F34" s="15"/>
      <c r="G34" s="15">
        <f t="shared" si="5"/>
        <v>0</v>
      </c>
      <c r="H34" s="7">
        <f t="shared" si="6"/>
        <v>0</v>
      </c>
      <c r="J34" s="15">
        <f t="shared" si="7"/>
        <v>0</v>
      </c>
      <c r="K34" s="7">
        <f t="shared" si="8"/>
        <v>0</v>
      </c>
      <c r="L34" s="7"/>
      <c r="M34" s="15">
        <f t="shared" si="9"/>
        <v>0</v>
      </c>
      <c r="N34" s="7">
        <f t="shared" si="10"/>
        <v>0</v>
      </c>
    </row>
    <row r="35" spans="1:14" x14ac:dyDescent="0.3">
      <c r="A35" s="5" t="s">
        <v>7</v>
      </c>
      <c r="B35" s="16">
        <v>10.62</v>
      </c>
      <c r="C35" s="16">
        <v>10.45</v>
      </c>
      <c r="D35" s="15"/>
      <c r="E35" s="15">
        <f t="shared" si="0"/>
        <v>-0.16999999999999993</v>
      </c>
      <c r="F35" s="15"/>
      <c r="G35" s="15">
        <f t="shared" si="5"/>
        <v>0</v>
      </c>
      <c r="H35" s="7">
        <f t="shared" si="6"/>
        <v>0</v>
      </c>
      <c r="J35" s="15">
        <f t="shared" si="7"/>
        <v>0</v>
      </c>
      <c r="K35" s="7">
        <f t="shared" si="8"/>
        <v>0</v>
      </c>
      <c r="L35" s="7"/>
      <c r="M35" s="15">
        <f t="shared" si="9"/>
        <v>0</v>
      </c>
      <c r="N35" s="7">
        <f t="shared" si="10"/>
        <v>0</v>
      </c>
    </row>
    <row r="36" spans="1:14" x14ac:dyDescent="0.3">
      <c r="A36" s="5" t="s">
        <v>8</v>
      </c>
      <c r="B36" s="16">
        <v>10.48</v>
      </c>
      <c r="C36" s="16">
        <v>10.41</v>
      </c>
      <c r="D36" s="15"/>
      <c r="E36" s="15">
        <f t="shared" si="0"/>
        <v>-7.0000000000000284E-2</v>
      </c>
      <c r="F36" s="15"/>
      <c r="G36" s="15">
        <f t="shared" si="5"/>
        <v>0</v>
      </c>
      <c r="H36" s="7">
        <f t="shared" si="6"/>
        <v>0</v>
      </c>
      <c r="J36" s="15">
        <f t="shared" si="7"/>
        <v>0</v>
      </c>
      <c r="K36" s="7">
        <f t="shared" si="8"/>
        <v>0</v>
      </c>
      <c r="L36" s="7"/>
      <c r="M36" s="15">
        <f t="shared" si="9"/>
        <v>0</v>
      </c>
      <c r="N36" s="7">
        <f t="shared" si="10"/>
        <v>0</v>
      </c>
    </row>
    <row r="37" spans="1:14" x14ac:dyDescent="0.3">
      <c r="A37" s="5" t="s">
        <v>9</v>
      </c>
      <c r="B37" s="16">
        <v>10.46</v>
      </c>
      <c r="C37" s="16">
        <v>10.220000000000001</v>
      </c>
      <c r="D37" s="15"/>
      <c r="E37" s="15">
        <f t="shared" si="0"/>
        <v>-0.24000000000000021</v>
      </c>
      <c r="F37" s="15"/>
      <c r="G37" s="15">
        <f t="shared" si="5"/>
        <v>0</v>
      </c>
      <c r="H37" s="7">
        <f t="shared" si="6"/>
        <v>0</v>
      </c>
      <c r="J37" s="15">
        <f t="shared" si="7"/>
        <v>0</v>
      </c>
      <c r="K37" s="7">
        <f t="shared" si="8"/>
        <v>0</v>
      </c>
      <c r="L37" s="7"/>
      <c r="M37" s="15">
        <f t="shared" si="9"/>
        <v>0</v>
      </c>
      <c r="N37" s="7">
        <f t="shared" si="10"/>
        <v>0</v>
      </c>
    </row>
    <row r="38" spans="1:14" x14ac:dyDescent="0.3">
      <c r="A38" s="5" t="s">
        <v>10</v>
      </c>
      <c r="B38" s="16">
        <v>10.15</v>
      </c>
      <c r="C38" s="16">
        <v>10.5</v>
      </c>
      <c r="D38" s="15"/>
      <c r="E38" s="15">
        <f t="shared" si="0"/>
        <v>0.34999999999999964</v>
      </c>
      <c r="F38" s="15"/>
      <c r="G38" s="15">
        <f t="shared" si="5"/>
        <v>0.34999999999999964</v>
      </c>
      <c r="H38" s="7">
        <f t="shared" si="6"/>
        <v>1</v>
      </c>
      <c r="J38" s="15">
        <f t="shared" si="7"/>
        <v>0</v>
      </c>
      <c r="K38" s="7">
        <f t="shared" si="8"/>
        <v>0</v>
      </c>
      <c r="L38" s="7"/>
      <c r="M38" s="15">
        <f t="shared" si="9"/>
        <v>0</v>
      </c>
      <c r="N38" s="7">
        <f t="shared" si="10"/>
        <v>0</v>
      </c>
    </row>
    <row r="39" spans="1:14" x14ac:dyDescent="0.3">
      <c r="A39" s="5" t="s">
        <v>11</v>
      </c>
      <c r="B39" s="16">
        <v>10.6</v>
      </c>
      <c r="C39" s="16">
        <v>10.58</v>
      </c>
      <c r="D39" s="15"/>
      <c r="E39" s="15">
        <f t="shared" si="0"/>
        <v>-1.9999999999999574E-2</v>
      </c>
      <c r="F39" s="15"/>
      <c r="G39" s="15">
        <f t="shared" si="5"/>
        <v>0</v>
      </c>
      <c r="H39" s="7">
        <f t="shared" si="6"/>
        <v>0</v>
      </c>
      <c r="J39" s="15">
        <f t="shared" si="7"/>
        <v>0</v>
      </c>
      <c r="K39" s="7">
        <f t="shared" si="8"/>
        <v>0</v>
      </c>
      <c r="L39" s="7"/>
      <c r="M39" s="15">
        <f t="shared" si="9"/>
        <v>0</v>
      </c>
      <c r="N39" s="7">
        <f t="shared" si="10"/>
        <v>0</v>
      </c>
    </row>
    <row r="40" spans="1:14" x14ac:dyDescent="0.3">
      <c r="A40" s="5" t="s">
        <v>12</v>
      </c>
      <c r="B40" s="16">
        <v>10.52</v>
      </c>
      <c r="C40" s="16">
        <v>10.49</v>
      </c>
      <c r="D40" s="15"/>
      <c r="E40" s="15">
        <f t="shared" si="0"/>
        <v>-2.9999999999999361E-2</v>
      </c>
      <c r="F40" s="15"/>
      <c r="G40" s="15">
        <f t="shared" si="5"/>
        <v>0</v>
      </c>
      <c r="H40" s="7">
        <f t="shared" si="6"/>
        <v>0</v>
      </c>
      <c r="J40" s="15">
        <f t="shared" si="7"/>
        <v>0</v>
      </c>
      <c r="K40" s="7">
        <f t="shared" si="8"/>
        <v>0</v>
      </c>
      <c r="L40" s="7"/>
      <c r="M40" s="15">
        <f t="shared" si="9"/>
        <v>0</v>
      </c>
      <c r="N40" s="7">
        <f t="shared" si="10"/>
        <v>0</v>
      </c>
    </row>
    <row r="41" spans="1:14" x14ac:dyDescent="0.3">
      <c r="A41" s="5" t="s">
        <v>15</v>
      </c>
      <c r="B41" s="16">
        <v>10.56</v>
      </c>
      <c r="C41" s="16">
        <v>10.07</v>
      </c>
      <c r="D41" s="15"/>
      <c r="E41" s="15">
        <f t="shared" si="0"/>
        <v>-0.49000000000000021</v>
      </c>
      <c r="F41" s="15"/>
      <c r="G41" s="15">
        <f t="shared" si="5"/>
        <v>0</v>
      </c>
      <c r="H41" s="7">
        <f t="shared" si="6"/>
        <v>0</v>
      </c>
      <c r="J41" s="15">
        <f t="shared" si="7"/>
        <v>0</v>
      </c>
      <c r="K41" s="7">
        <f t="shared" si="8"/>
        <v>0</v>
      </c>
      <c r="L41" s="7"/>
      <c r="M41" s="15">
        <f t="shared" si="9"/>
        <v>0</v>
      </c>
      <c r="N41" s="7">
        <f t="shared" si="10"/>
        <v>0</v>
      </c>
    </row>
    <row r="42" spans="1:14" x14ac:dyDescent="0.3">
      <c r="A42" s="5" t="s">
        <v>2</v>
      </c>
      <c r="B42" s="16">
        <v>10.23</v>
      </c>
      <c r="C42" s="16">
        <v>9.81</v>
      </c>
      <c r="D42" s="15"/>
      <c r="E42" s="15">
        <f t="shared" si="0"/>
        <v>-0.41999999999999993</v>
      </c>
      <c r="F42" s="15"/>
      <c r="G42" s="15">
        <f t="shared" si="5"/>
        <v>0</v>
      </c>
      <c r="H42" s="7">
        <f t="shared" si="6"/>
        <v>0</v>
      </c>
      <c r="J42" s="15">
        <f t="shared" si="7"/>
        <v>0</v>
      </c>
      <c r="K42" s="7">
        <f t="shared" si="8"/>
        <v>0</v>
      </c>
      <c r="L42" s="7"/>
      <c r="M42" s="15">
        <f t="shared" si="9"/>
        <v>0</v>
      </c>
      <c r="N42" s="7">
        <f t="shared" si="10"/>
        <v>0</v>
      </c>
    </row>
    <row r="43" spans="1:14" x14ac:dyDescent="0.3">
      <c r="A43" s="5" t="s">
        <v>3</v>
      </c>
      <c r="B43" s="16">
        <v>9.81</v>
      </c>
      <c r="C43" s="16">
        <v>9.7899999999999991</v>
      </c>
      <c r="D43" s="15"/>
      <c r="E43" s="15">
        <f t="shared" si="0"/>
        <v>-2.000000000000135E-2</v>
      </c>
      <c r="F43" s="15"/>
      <c r="G43" s="15">
        <f t="shared" si="5"/>
        <v>0</v>
      </c>
      <c r="H43" s="7">
        <f t="shared" si="6"/>
        <v>0</v>
      </c>
      <c r="J43" s="15">
        <f t="shared" si="7"/>
        <v>0</v>
      </c>
      <c r="K43" s="7">
        <f t="shared" si="8"/>
        <v>0</v>
      </c>
      <c r="L43" s="7"/>
      <c r="M43" s="15">
        <f t="shared" si="9"/>
        <v>0</v>
      </c>
      <c r="N43" s="7">
        <f t="shared" si="10"/>
        <v>0</v>
      </c>
    </row>
    <row r="44" spans="1:14" x14ac:dyDescent="0.3">
      <c r="A44" s="5" t="s">
        <v>4</v>
      </c>
      <c r="B44" s="16">
        <v>9.64</v>
      </c>
      <c r="C44" s="16">
        <v>9.73</v>
      </c>
      <c r="D44" s="15"/>
      <c r="E44" s="15">
        <f t="shared" si="0"/>
        <v>8.9999999999999858E-2</v>
      </c>
      <c r="F44" s="15"/>
      <c r="G44" s="15">
        <f t="shared" si="5"/>
        <v>8.9999999999999858E-2</v>
      </c>
      <c r="H44" s="7">
        <f t="shared" si="6"/>
        <v>1</v>
      </c>
      <c r="J44" s="15">
        <f t="shared" si="7"/>
        <v>0</v>
      </c>
      <c r="K44" s="7">
        <f t="shared" si="8"/>
        <v>0</v>
      </c>
      <c r="L44" s="7"/>
      <c r="M44" s="15">
        <f t="shared" si="9"/>
        <v>0</v>
      </c>
      <c r="N44" s="7">
        <f t="shared" si="10"/>
        <v>0</v>
      </c>
    </row>
    <row r="45" spans="1:14" x14ac:dyDescent="0.3">
      <c r="A45" s="5" t="s">
        <v>5</v>
      </c>
      <c r="B45" s="16">
        <v>9.7100000000000009</v>
      </c>
      <c r="C45" s="16">
        <v>9.74</v>
      </c>
      <c r="D45" s="15"/>
      <c r="E45" s="15">
        <f t="shared" si="0"/>
        <v>2.9999999999999361E-2</v>
      </c>
      <c r="F45" s="15"/>
      <c r="G45" s="15">
        <f t="shared" si="5"/>
        <v>2.9999999999999361E-2</v>
      </c>
      <c r="H45" s="7">
        <f t="shared" si="6"/>
        <v>1</v>
      </c>
      <c r="J45" s="15">
        <f t="shared" si="7"/>
        <v>0</v>
      </c>
      <c r="K45" s="7">
        <f t="shared" si="8"/>
        <v>0</v>
      </c>
      <c r="L45" s="7"/>
      <c r="M45" s="15">
        <f t="shared" si="9"/>
        <v>0</v>
      </c>
      <c r="N45" s="7">
        <f t="shared" si="10"/>
        <v>0</v>
      </c>
    </row>
    <row r="46" spans="1:14" x14ac:dyDescent="0.3">
      <c r="A46" s="5" t="s">
        <v>6</v>
      </c>
      <c r="B46" s="16">
        <v>9.74</v>
      </c>
      <c r="C46" s="16">
        <v>9.76</v>
      </c>
      <c r="D46" s="15"/>
      <c r="E46" s="15">
        <f t="shared" si="0"/>
        <v>1.9999999999999574E-2</v>
      </c>
      <c r="F46" s="15"/>
      <c r="G46" s="15">
        <f t="shared" si="5"/>
        <v>1.9999999999999574E-2</v>
      </c>
      <c r="H46" s="7">
        <f t="shared" si="6"/>
        <v>1</v>
      </c>
      <c r="J46" s="15">
        <f t="shared" si="7"/>
        <v>0</v>
      </c>
      <c r="K46" s="7">
        <f t="shared" si="8"/>
        <v>0</v>
      </c>
      <c r="L46" s="7"/>
      <c r="M46" s="15">
        <f t="shared" si="9"/>
        <v>0</v>
      </c>
      <c r="N46" s="7">
        <f t="shared" si="10"/>
        <v>0</v>
      </c>
    </row>
    <row r="47" spans="1:14" x14ac:dyDescent="0.3">
      <c r="A47" s="5" t="s">
        <v>7</v>
      </c>
      <c r="B47" s="16">
        <v>9.77</v>
      </c>
      <c r="C47" s="16">
        <v>9.9499999999999993</v>
      </c>
      <c r="D47" s="15"/>
      <c r="E47" s="15">
        <f t="shared" ref="E47:E52" si="11">+C47-B47</f>
        <v>0.17999999999999972</v>
      </c>
      <c r="F47" s="15"/>
      <c r="G47" s="15">
        <f t="shared" ref="G47:G52" si="12">IF(E47&gt;0,E47,0)</f>
        <v>0.17999999999999972</v>
      </c>
      <c r="H47" s="7">
        <f t="shared" ref="H47:H52" si="13">IF(G47&gt;0,1,0)</f>
        <v>1</v>
      </c>
      <c r="J47" s="15">
        <f t="shared" si="7"/>
        <v>0</v>
      </c>
      <c r="K47" s="7">
        <f t="shared" si="8"/>
        <v>0</v>
      </c>
      <c r="L47" s="7"/>
      <c r="M47" s="15">
        <f t="shared" si="9"/>
        <v>0</v>
      </c>
      <c r="N47" s="7">
        <f t="shared" si="10"/>
        <v>0</v>
      </c>
    </row>
    <row r="48" spans="1:14" x14ac:dyDescent="0.3">
      <c r="A48" s="5" t="s">
        <v>8</v>
      </c>
      <c r="B48" s="16">
        <v>10.97</v>
      </c>
      <c r="C48" s="16">
        <v>10.14</v>
      </c>
      <c r="D48" s="15"/>
      <c r="E48" s="15">
        <f t="shared" si="11"/>
        <v>-0.83000000000000007</v>
      </c>
      <c r="F48" s="15"/>
      <c r="G48" s="15">
        <f t="shared" si="12"/>
        <v>0</v>
      </c>
      <c r="H48" s="7">
        <f t="shared" si="13"/>
        <v>0</v>
      </c>
      <c r="J48" s="15">
        <f t="shared" si="7"/>
        <v>0</v>
      </c>
      <c r="K48" s="7">
        <f t="shared" si="8"/>
        <v>0</v>
      </c>
      <c r="L48" s="7"/>
      <c r="M48" s="15">
        <f t="shared" si="9"/>
        <v>0</v>
      </c>
      <c r="N48" s="7">
        <f t="shared" si="10"/>
        <v>0</v>
      </c>
    </row>
    <row r="49" spans="1:15" x14ac:dyDescent="0.3">
      <c r="A49" s="5" t="s">
        <v>9</v>
      </c>
      <c r="B49" s="16">
        <v>13.71</v>
      </c>
      <c r="C49" s="16">
        <v>10.050000000000001</v>
      </c>
      <c r="D49" s="15"/>
      <c r="E49" s="15">
        <f t="shared" si="11"/>
        <v>-3.66</v>
      </c>
      <c r="F49" s="15"/>
      <c r="G49" s="15">
        <f t="shared" si="12"/>
        <v>0</v>
      </c>
      <c r="H49" s="7">
        <f t="shared" si="13"/>
        <v>0</v>
      </c>
      <c r="J49" s="15">
        <f t="shared" si="7"/>
        <v>0</v>
      </c>
      <c r="K49" s="7">
        <f t="shared" si="8"/>
        <v>0</v>
      </c>
      <c r="L49" s="7"/>
      <c r="M49" s="15">
        <f t="shared" si="9"/>
        <v>0</v>
      </c>
      <c r="N49" s="7">
        <f t="shared" si="10"/>
        <v>0</v>
      </c>
    </row>
    <row r="50" spans="1:15" x14ac:dyDescent="0.3">
      <c r="A50" s="5" t="s">
        <v>10</v>
      </c>
      <c r="B50" s="16">
        <v>14.27</v>
      </c>
      <c r="C50" s="16">
        <v>10.16</v>
      </c>
      <c r="D50" s="15"/>
      <c r="E50" s="15">
        <f t="shared" si="11"/>
        <v>-4.1099999999999994</v>
      </c>
      <c r="F50" s="15"/>
      <c r="G50" s="15">
        <f t="shared" si="12"/>
        <v>0</v>
      </c>
      <c r="H50" s="7">
        <f t="shared" si="13"/>
        <v>0</v>
      </c>
      <c r="J50" s="15">
        <f t="shared" si="7"/>
        <v>0</v>
      </c>
      <c r="K50" s="7">
        <f t="shared" si="8"/>
        <v>0</v>
      </c>
      <c r="L50" s="7"/>
      <c r="M50" s="15">
        <f t="shared" si="9"/>
        <v>0</v>
      </c>
      <c r="N50" s="7">
        <f t="shared" si="10"/>
        <v>0</v>
      </c>
    </row>
    <row r="51" spans="1:15" x14ac:dyDescent="0.3">
      <c r="A51" s="5" t="s">
        <v>11</v>
      </c>
      <c r="B51" s="16">
        <v>14</v>
      </c>
      <c r="C51" s="16">
        <v>10.3</v>
      </c>
      <c r="D51" s="15"/>
      <c r="E51" s="15">
        <f t="shared" si="11"/>
        <v>-3.6999999999999993</v>
      </c>
      <c r="F51" s="15"/>
      <c r="G51" s="15">
        <f t="shared" si="12"/>
        <v>0</v>
      </c>
      <c r="H51" s="7">
        <f t="shared" si="13"/>
        <v>0</v>
      </c>
      <c r="J51" s="15">
        <f t="shared" si="7"/>
        <v>0</v>
      </c>
      <c r="K51" s="7">
        <f t="shared" si="8"/>
        <v>0</v>
      </c>
      <c r="L51" s="7"/>
      <c r="M51" s="15">
        <f t="shared" si="9"/>
        <v>0</v>
      </c>
      <c r="N51" s="7">
        <f t="shared" si="10"/>
        <v>0</v>
      </c>
    </row>
    <row r="52" spans="1:15" x14ac:dyDescent="0.3">
      <c r="A52" s="5" t="s">
        <v>12</v>
      </c>
      <c r="B52" s="16">
        <v>13.84</v>
      </c>
      <c r="C52" s="16">
        <v>10.52</v>
      </c>
      <c r="D52" s="15"/>
      <c r="E52" s="15">
        <f t="shared" si="11"/>
        <v>-3.3200000000000003</v>
      </c>
      <c r="F52" s="15"/>
      <c r="G52" s="15">
        <f t="shared" si="12"/>
        <v>0</v>
      </c>
      <c r="H52" s="7">
        <f t="shared" si="13"/>
        <v>0</v>
      </c>
      <c r="J52" s="15">
        <f t="shared" si="7"/>
        <v>0</v>
      </c>
      <c r="K52" s="7">
        <f t="shared" si="8"/>
        <v>0</v>
      </c>
      <c r="L52" s="7"/>
      <c r="M52" s="15">
        <f t="shared" si="9"/>
        <v>0</v>
      </c>
      <c r="N52" s="7">
        <f t="shared" si="10"/>
        <v>0</v>
      </c>
    </row>
    <row r="53" spans="1:15" x14ac:dyDescent="0.3">
      <c r="A53" s="5"/>
      <c r="B53" s="16"/>
      <c r="C53" s="16"/>
      <c r="D53" s="15"/>
      <c r="E53" s="15"/>
      <c r="F53" s="15"/>
      <c r="G53" s="15"/>
      <c r="J53" s="15"/>
      <c r="K53" s="7"/>
      <c r="M53" s="15"/>
      <c r="N53" s="7"/>
    </row>
    <row r="54" spans="1:15" x14ac:dyDescent="0.3">
      <c r="A54" s="5"/>
      <c r="B54" s="16"/>
      <c r="C54" s="16"/>
      <c r="D54" s="15"/>
      <c r="E54" s="15"/>
      <c r="F54" s="15"/>
      <c r="G54" s="15"/>
      <c r="J54" s="15"/>
      <c r="K54" s="7"/>
      <c r="M54" s="15"/>
      <c r="N54" s="7"/>
      <c r="O54" s="29" t="s">
        <v>78</v>
      </c>
    </row>
    <row r="55" spans="1:15" x14ac:dyDescent="0.3">
      <c r="A55" s="5"/>
      <c r="B55" s="16"/>
      <c r="C55" s="16"/>
      <c r="D55" s="15"/>
      <c r="E55" s="15"/>
      <c r="F55" s="15"/>
      <c r="G55" s="15"/>
      <c r="J55" s="15"/>
      <c r="K55" s="7"/>
      <c r="M55" s="15"/>
      <c r="N55" s="7"/>
    </row>
    <row r="56" spans="1:15" x14ac:dyDescent="0.3">
      <c r="A56" s="5"/>
      <c r="B56" s="16"/>
      <c r="C56" s="16"/>
      <c r="D56" s="15"/>
      <c r="E56" s="15"/>
      <c r="F56" s="15"/>
      <c r="G56" s="15"/>
      <c r="J56" s="15"/>
      <c r="K56" s="7"/>
      <c r="M56" s="15"/>
      <c r="N56" s="7"/>
    </row>
    <row r="57" spans="1:15" x14ac:dyDescent="0.3">
      <c r="A57" s="5"/>
      <c r="B57" s="16"/>
      <c r="C57" s="16"/>
      <c r="D57" s="15"/>
      <c r="E57" s="15"/>
      <c r="F57" s="15"/>
      <c r="G57" s="15"/>
      <c r="J57" s="15"/>
      <c r="K57" s="7"/>
      <c r="M57" s="15"/>
      <c r="N57" s="32" t="str">
        <f>+N1</f>
        <v>Exhibit NMPF - 37A</v>
      </c>
    </row>
    <row r="58" spans="1:15" x14ac:dyDescent="0.3">
      <c r="A58" s="21" t="s">
        <v>52</v>
      </c>
    </row>
    <row r="59" spans="1:15" ht="108.6" customHeight="1" x14ac:dyDescent="0.3">
      <c r="A59" s="1"/>
      <c r="B59" s="2" t="s">
        <v>0</v>
      </c>
      <c r="C59" s="2" t="s">
        <v>38</v>
      </c>
      <c r="E59" s="2" t="s">
        <v>41</v>
      </c>
      <c r="F59" s="2"/>
      <c r="G59" s="2" t="s">
        <v>113</v>
      </c>
      <c r="H59" s="2" t="s">
        <v>98</v>
      </c>
      <c r="J59" s="2" t="s">
        <v>114</v>
      </c>
      <c r="K59" s="2" t="s">
        <v>99</v>
      </c>
      <c r="L59" s="2"/>
      <c r="M59" s="2" t="s">
        <v>115</v>
      </c>
      <c r="N59" s="2" t="s">
        <v>100</v>
      </c>
    </row>
    <row r="60" spans="1:15" x14ac:dyDescent="0.3">
      <c r="A60" s="5"/>
      <c r="B60" s="16"/>
      <c r="C60" s="16"/>
      <c r="D60" s="15"/>
      <c r="E60" s="15"/>
      <c r="F60" s="15"/>
      <c r="G60" s="15"/>
      <c r="J60" s="15"/>
      <c r="K60" s="7"/>
      <c r="M60" s="15"/>
      <c r="N60" s="7"/>
    </row>
    <row r="61" spans="1:15" x14ac:dyDescent="0.3">
      <c r="A61" s="5" t="s">
        <v>16</v>
      </c>
      <c r="B61" s="15">
        <v>11.85</v>
      </c>
      <c r="C61" s="15">
        <v>10.97</v>
      </c>
      <c r="D61" s="15"/>
      <c r="E61" s="15">
        <f t="shared" si="0"/>
        <v>-0.87999999999999901</v>
      </c>
      <c r="F61" s="15"/>
      <c r="G61" s="15">
        <f t="shared" si="5"/>
        <v>0</v>
      </c>
      <c r="H61" s="7">
        <f t="shared" si="6"/>
        <v>0</v>
      </c>
      <c r="J61" s="15">
        <f t="shared" ref="J61:J106" si="14">IF(C61&gt;(B61+1.6),C61-B61-1.6,0)</f>
        <v>0</v>
      </c>
      <c r="K61" s="7">
        <f t="shared" ref="K61:K106" si="15">IF(J61&gt;0,1,0)</f>
        <v>0</v>
      </c>
      <c r="L61" s="7"/>
      <c r="M61" s="15">
        <f t="shared" ref="M61:M106" si="16">IF(C61&gt;(B61+2.2),C61-B61-2.2,0)</f>
        <v>0</v>
      </c>
      <c r="N61" s="7">
        <f t="shared" ref="N61:N106" si="17">IF(M61&gt;0,1,0)</f>
        <v>0</v>
      </c>
    </row>
    <row r="62" spans="1:15" x14ac:dyDescent="0.3">
      <c r="A62" s="5" t="s">
        <v>2</v>
      </c>
      <c r="B62" s="15">
        <v>11.59</v>
      </c>
      <c r="C62" s="15">
        <v>12.21</v>
      </c>
      <c r="D62" s="15"/>
      <c r="E62" s="15">
        <f t="shared" si="0"/>
        <v>0.62000000000000099</v>
      </c>
      <c r="F62" s="15"/>
      <c r="G62" s="15">
        <f t="shared" si="5"/>
        <v>0.62000000000000099</v>
      </c>
      <c r="H62" s="7">
        <f t="shared" si="6"/>
        <v>1</v>
      </c>
      <c r="J62" s="15">
        <f t="shared" si="14"/>
        <v>0</v>
      </c>
      <c r="K62" s="7">
        <f t="shared" si="15"/>
        <v>0</v>
      </c>
      <c r="L62" s="7"/>
      <c r="M62" s="15">
        <f t="shared" si="16"/>
        <v>0</v>
      </c>
      <c r="N62" s="7">
        <f t="shared" si="17"/>
        <v>0</v>
      </c>
    </row>
    <row r="63" spans="1:15" x14ac:dyDescent="0.3">
      <c r="A63" s="5" t="s">
        <v>3</v>
      </c>
      <c r="B63" s="15">
        <v>11.94</v>
      </c>
      <c r="C63" s="15">
        <v>14.1</v>
      </c>
      <c r="D63" s="15"/>
      <c r="E63" s="15">
        <f t="shared" si="0"/>
        <v>2.16</v>
      </c>
      <c r="F63" s="15"/>
      <c r="G63" s="15">
        <f t="shared" si="5"/>
        <v>2.16</v>
      </c>
      <c r="H63" s="7">
        <f t="shared" si="6"/>
        <v>1</v>
      </c>
      <c r="J63" s="15">
        <f t="shared" si="14"/>
        <v>0.56000000000000005</v>
      </c>
      <c r="K63" s="7">
        <f t="shared" si="15"/>
        <v>1</v>
      </c>
      <c r="L63" s="7"/>
      <c r="M63" s="15">
        <f t="shared" si="16"/>
        <v>0</v>
      </c>
      <c r="N63" s="7">
        <f t="shared" si="17"/>
        <v>0</v>
      </c>
    </row>
    <row r="64" spans="1:15" x14ac:dyDescent="0.3">
      <c r="A64" s="5" t="s">
        <v>4</v>
      </c>
      <c r="B64" s="15">
        <v>13.639999999999999</v>
      </c>
      <c r="C64" s="15">
        <v>14.57</v>
      </c>
      <c r="D64" s="15"/>
      <c r="E64" s="15">
        <f t="shared" si="0"/>
        <v>0.93000000000000149</v>
      </c>
      <c r="F64" s="15"/>
      <c r="G64" s="15">
        <f t="shared" si="5"/>
        <v>0.93000000000000149</v>
      </c>
      <c r="H64" s="7">
        <f t="shared" si="6"/>
        <v>1</v>
      </c>
      <c r="J64" s="15">
        <f t="shared" si="14"/>
        <v>0</v>
      </c>
      <c r="K64" s="7">
        <f t="shared" si="15"/>
        <v>0</v>
      </c>
      <c r="L64" s="7"/>
      <c r="M64" s="15">
        <f t="shared" si="16"/>
        <v>0</v>
      </c>
      <c r="N64" s="7">
        <f t="shared" si="17"/>
        <v>0</v>
      </c>
    </row>
    <row r="65" spans="1:14" x14ac:dyDescent="0.3">
      <c r="A65" s="5" t="s">
        <v>5</v>
      </c>
      <c r="B65" s="15">
        <v>19.649999999999999</v>
      </c>
      <c r="C65" s="15">
        <v>14.5</v>
      </c>
      <c r="D65" s="15"/>
      <c r="E65" s="15">
        <f t="shared" si="0"/>
        <v>-5.1499999999999986</v>
      </c>
      <c r="F65" s="15"/>
      <c r="G65" s="15">
        <f t="shared" si="5"/>
        <v>0</v>
      </c>
      <c r="H65" s="7">
        <f t="shared" si="6"/>
        <v>0</v>
      </c>
      <c r="J65" s="15">
        <f t="shared" si="14"/>
        <v>0</v>
      </c>
      <c r="K65" s="7">
        <f t="shared" si="15"/>
        <v>0</v>
      </c>
      <c r="L65" s="7"/>
      <c r="M65" s="15">
        <f t="shared" si="16"/>
        <v>0</v>
      </c>
      <c r="N65" s="7">
        <f t="shared" si="17"/>
        <v>0</v>
      </c>
    </row>
    <row r="66" spans="1:14" x14ac:dyDescent="0.3">
      <c r="A66" s="5" t="s">
        <v>6</v>
      </c>
      <c r="B66" s="15">
        <v>21.13</v>
      </c>
      <c r="C66" s="15">
        <v>13.72</v>
      </c>
      <c r="D66" s="15"/>
      <c r="E66" s="15">
        <f t="shared" si="0"/>
        <v>-7.4099999999999984</v>
      </c>
      <c r="F66" s="15"/>
      <c r="G66" s="15">
        <f t="shared" si="5"/>
        <v>0</v>
      </c>
      <c r="H66" s="7">
        <f t="shared" si="6"/>
        <v>0</v>
      </c>
      <c r="J66" s="15">
        <f t="shared" si="14"/>
        <v>0</v>
      </c>
      <c r="K66" s="7">
        <f t="shared" si="15"/>
        <v>0</v>
      </c>
      <c r="L66" s="7"/>
      <c r="M66" s="15">
        <f t="shared" si="16"/>
        <v>0</v>
      </c>
      <c r="N66" s="7">
        <f t="shared" si="17"/>
        <v>0</v>
      </c>
    </row>
    <row r="67" spans="1:14" x14ac:dyDescent="0.3">
      <c r="A67" s="5" t="s">
        <v>7</v>
      </c>
      <c r="B67" s="15">
        <v>17.95</v>
      </c>
      <c r="C67" s="15">
        <v>13.31</v>
      </c>
      <c r="D67" s="15"/>
      <c r="E67" s="15">
        <f t="shared" si="0"/>
        <v>-4.6399999999999988</v>
      </c>
      <c r="F67" s="15"/>
      <c r="G67" s="15">
        <f t="shared" si="5"/>
        <v>0</v>
      </c>
      <c r="H67" s="7">
        <f t="shared" si="6"/>
        <v>0</v>
      </c>
      <c r="J67" s="15">
        <f t="shared" si="14"/>
        <v>0</v>
      </c>
      <c r="K67" s="7">
        <f t="shared" si="15"/>
        <v>0</v>
      </c>
      <c r="L67" s="7"/>
      <c r="M67" s="15">
        <f t="shared" si="16"/>
        <v>0</v>
      </c>
      <c r="N67" s="7">
        <f t="shared" si="17"/>
        <v>0</v>
      </c>
    </row>
    <row r="68" spans="1:14" x14ac:dyDescent="0.3">
      <c r="A68" s="5" t="s">
        <v>8</v>
      </c>
      <c r="B68" s="15">
        <v>14.62</v>
      </c>
      <c r="C68" s="15">
        <v>12.46</v>
      </c>
      <c r="D68" s="15"/>
      <c r="E68" s="15">
        <f t="shared" si="0"/>
        <v>-2.1599999999999984</v>
      </c>
      <c r="F68" s="15"/>
      <c r="G68" s="15">
        <f t="shared" si="5"/>
        <v>0</v>
      </c>
      <c r="H68" s="7">
        <f t="shared" si="6"/>
        <v>0</v>
      </c>
      <c r="J68" s="15">
        <f t="shared" si="14"/>
        <v>0</v>
      </c>
      <c r="K68" s="7">
        <f t="shared" si="15"/>
        <v>0</v>
      </c>
      <c r="L68" s="7"/>
      <c r="M68" s="15">
        <f t="shared" si="16"/>
        <v>0</v>
      </c>
      <c r="N68" s="7">
        <f t="shared" si="17"/>
        <v>0</v>
      </c>
    </row>
    <row r="69" spans="1:14" x14ac:dyDescent="0.3">
      <c r="A69" s="5" t="s">
        <v>9</v>
      </c>
      <c r="B69" s="15">
        <v>13.94</v>
      </c>
      <c r="C69" s="15">
        <v>13</v>
      </c>
      <c r="D69" s="15"/>
      <c r="E69" s="15">
        <f t="shared" si="0"/>
        <v>-0.9399999999999995</v>
      </c>
      <c r="F69" s="15"/>
      <c r="G69" s="15">
        <f t="shared" si="5"/>
        <v>0</v>
      </c>
      <c r="H69" s="7">
        <f t="shared" si="6"/>
        <v>0</v>
      </c>
      <c r="J69" s="15">
        <f t="shared" si="14"/>
        <v>0</v>
      </c>
      <c r="K69" s="7">
        <f t="shared" si="15"/>
        <v>0</v>
      </c>
      <c r="L69" s="7"/>
      <c r="M69" s="15">
        <f t="shared" si="16"/>
        <v>0</v>
      </c>
      <c r="N69" s="7">
        <f t="shared" si="17"/>
        <v>0</v>
      </c>
    </row>
    <row r="70" spans="1:14" x14ac:dyDescent="0.3">
      <c r="A70" s="5" t="s">
        <v>10</v>
      </c>
      <c r="B70" s="15">
        <v>14.78</v>
      </c>
      <c r="C70" s="15">
        <v>12.81</v>
      </c>
      <c r="D70" s="15"/>
      <c r="E70" s="15">
        <f t="shared" si="0"/>
        <v>-1.9699999999999989</v>
      </c>
      <c r="F70" s="15"/>
      <c r="G70" s="15">
        <f t="shared" si="5"/>
        <v>0</v>
      </c>
      <c r="H70" s="7">
        <f t="shared" si="6"/>
        <v>0</v>
      </c>
      <c r="J70" s="15">
        <f t="shared" si="14"/>
        <v>0</v>
      </c>
      <c r="K70" s="7">
        <f t="shared" si="15"/>
        <v>0</v>
      </c>
      <c r="L70" s="7"/>
      <c r="M70" s="15">
        <f t="shared" si="16"/>
        <v>0</v>
      </c>
      <c r="N70" s="7">
        <f t="shared" si="17"/>
        <v>0</v>
      </c>
    </row>
    <row r="71" spans="1:14" x14ac:dyDescent="0.3">
      <c r="A71" s="5" t="s">
        <v>11</v>
      </c>
      <c r="B71" s="15">
        <v>14.290000000000001</v>
      </c>
      <c r="C71" s="15">
        <v>13.34</v>
      </c>
      <c r="D71" s="15"/>
      <c r="E71" s="15">
        <f t="shared" si="0"/>
        <v>-0.95000000000000107</v>
      </c>
      <c r="F71" s="15"/>
      <c r="G71" s="15">
        <f t="shared" si="5"/>
        <v>0</v>
      </c>
      <c r="H71" s="7">
        <f t="shared" si="6"/>
        <v>0</v>
      </c>
      <c r="J71" s="15">
        <f t="shared" si="14"/>
        <v>0</v>
      </c>
      <c r="K71" s="7">
        <f t="shared" si="15"/>
        <v>0</v>
      </c>
      <c r="L71" s="7"/>
      <c r="M71" s="15">
        <f t="shared" si="16"/>
        <v>0</v>
      </c>
      <c r="N71" s="7">
        <f t="shared" si="17"/>
        <v>0</v>
      </c>
    </row>
    <row r="72" spans="1:14" x14ac:dyDescent="0.3">
      <c r="A72" s="5" t="s">
        <v>12</v>
      </c>
      <c r="B72" s="15">
        <v>14.430000000000001</v>
      </c>
      <c r="C72" s="15">
        <v>13.42</v>
      </c>
      <c r="D72" s="15"/>
      <c r="E72" s="15">
        <f t="shared" si="0"/>
        <v>-1.0100000000000016</v>
      </c>
      <c r="F72" s="15"/>
      <c r="G72" s="15">
        <f t="shared" si="5"/>
        <v>0</v>
      </c>
      <c r="H72" s="7">
        <f t="shared" si="6"/>
        <v>0</v>
      </c>
      <c r="J72" s="15">
        <f t="shared" si="14"/>
        <v>0</v>
      </c>
      <c r="K72" s="7">
        <f t="shared" si="15"/>
        <v>0</v>
      </c>
      <c r="L72" s="7"/>
      <c r="M72" s="15">
        <f t="shared" si="16"/>
        <v>0</v>
      </c>
      <c r="N72" s="7">
        <f t="shared" si="17"/>
        <v>0</v>
      </c>
    </row>
    <row r="73" spans="1:14" x14ac:dyDescent="0.3">
      <c r="A73" s="5" t="s">
        <v>17</v>
      </c>
      <c r="B73" s="15">
        <v>16.649999999999999</v>
      </c>
      <c r="C73" s="15">
        <v>12.52</v>
      </c>
      <c r="D73" s="15"/>
      <c r="E73" s="15">
        <f t="shared" si="0"/>
        <v>-4.129999999999999</v>
      </c>
      <c r="F73" s="15"/>
      <c r="G73" s="15">
        <f t="shared" si="5"/>
        <v>0</v>
      </c>
      <c r="H73" s="7">
        <f t="shared" si="6"/>
        <v>0</v>
      </c>
      <c r="J73" s="15">
        <f t="shared" si="14"/>
        <v>0</v>
      </c>
      <c r="K73" s="7">
        <f t="shared" si="15"/>
        <v>0</v>
      </c>
      <c r="L73" s="7"/>
      <c r="M73" s="15">
        <f t="shared" si="16"/>
        <v>0</v>
      </c>
      <c r="N73" s="7">
        <f t="shared" si="17"/>
        <v>0</v>
      </c>
    </row>
    <row r="74" spans="1:14" x14ac:dyDescent="0.3">
      <c r="A74" s="5" t="s">
        <v>2</v>
      </c>
      <c r="B74" s="15">
        <v>13.79</v>
      </c>
      <c r="C74" s="15">
        <v>12.74</v>
      </c>
      <c r="D74" s="15"/>
      <c r="E74" s="15">
        <f t="shared" si="0"/>
        <v>-1.0499999999999989</v>
      </c>
      <c r="F74" s="15"/>
      <c r="G74" s="15">
        <f t="shared" si="5"/>
        <v>0</v>
      </c>
      <c r="H74" s="7">
        <f t="shared" si="6"/>
        <v>0</v>
      </c>
      <c r="J74" s="15">
        <f t="shared" si="14"/>
        <v>0</v>
      </c>
      <c r="K74" s="7">
        <f t="shared" si="15"/>
        <v>0</v>
      </c>
      <c r="L74" s="7"/>
      <c r="M74" s="15">
        <f t="shared" si="16"/>
        <v>0</v>
      </c>
      <c r="N74" s="7">
        <f t="shared" si="17"/>
        <v>0</v>
      </c>
    </row>
    <row r="75" spans="1:14" x14ac:dyDescent="0.3">
      <c r="A75" s="5" t="s">
        <v>3</v>
      </c>
      <c r="B75" s="15">
        <v>15.43</v>
      </c>
      <c r="C75" s="15">
        <v>12.66</v>
      </c>
      <c r="D75" s="15"/>
      <c r="E75" s="15">
        <f t="shared" si="0"/>
        <v>-2.7699999999999996</v>
      </c>
      <c r="F75" s="15"/>
      <c r="G75" s="15">
        <f t="shared" si="5"/>
        <v>0</v>
      </c>
      <c r="H75" s="7">
        <f t="shared" si="6"/>
        <v>0</v>
      </c>
      <c r="J75" s="15">
        <f t="shared" si="14"/>
        <v>0</v>
      </c>
      <c r="K75" s="7">
        <f t="shared" si="15"/>
        <v>0</v>
      </c>
      <c r="L75" s="7"/>
      <c r="M75" s="15">
        <f t="shared" si="16"/>
        <v>0</v>
      </c>
      <c r="N75" s="7">
        <f t="shared" si="17"/>
        <v>0</v>
      </c>
    </row>
    <row r="76" spans="1:14" x14ac:dyDescent="0.3">
      <c r="A76" s="5" t="s">
        <v>4</v>
      </c>
      <c r="B76" s="15">
        <v>14.13</v>
      </c>
      <c r="C76" s="15">
        <v>12.61</v>
      </c>
      <c r="D76" s="15"/>
      <c r="E76" s="15">
        <f t="shared" si="0"/>
        <v>-1.5200000000000014</v>
      </c>
      <c r="F76" s="15"/>
      <c r="G76" s="15">
        <f t="shared" si="5"/>
        <v>0</v>
      </c>
      <c r="H76" s="7">
        <f t="shared" si="6"/>
        <v>0</v>
      </c>
      <c r="J76" s="15">
        <f t="shared" si="14"/>
        <v>0</v>
      </c>
      <c r="K76" s="7">
        <f t="shared" si="15"/>
        <v>0</v>
      </c>
      <c r="L76" s="7"/>
      <c r="M76" s="15">
        <f t="shared" si="16"/>
        <v>0</v>
      </c>
      <c r="N76" s="7">
        <f t="shared" si="17"/>
        <v>0</v>
      </c>
    </row>
    <row r="77" spans="1:14" x14ac:dyDescent="0.3">
      <c r="A77" s="5" t="s">
        <v>5</v>
      </c>
      <c r="B77" s="15">
        <v>14.8</v>
      </c>
      <c r="C77" s="15">
        <v>12.2</v>
      </c>
      <c r="D77" s="15"/>
      <c r="E77" s="15">
        <f t="shared" ref="E77:E150" si="18">+C77-B77</f>
        <v>-2.6000000000000014</v>
      </c>
      <c r="F77" s="15"/>
      <c r="G77" s="15">
        <f t="shared" ref="G77:G150" si="19">IF(E77&gt;0,E77,0)</f>
        <v>0</v>
      </c>
      <c r="H77" s="7">
        <f t="shared" ref="H77:H150" si="20">IF(G77&gt;0,1,0)</f>
        <v>0</v>
      </c>
      <c r="J77" s="15">
        <f t="shared" si="14"/>
        <v>0</v>
      </c>
      <c r="K77" s="7">
        <f t="shared" si="15"/>
        <v>0</v>
      </c>
      <c r="L77" s="7"/>
      <c r="M77" s="15">
        <f t="shared" si="16"/>
        <v>0</v>
      </c>
      <c r="N77" s="7">
        <f t="shared" si="17"/>
        <v>0</v>
      </c>
    </row>
    <row r="78" spans="1:14" x14ac:dyDescent="0.3">
      <c r="A78" s="5" t="s">
        <v>6</v>
      </c>
      <c r="B78" s="15">
        <v>13.62</v>
      </c>
      <c r="C78" s="15">
        <v>12.33</v>
      </c>
      <c r="D78" s="15"/>
      <c r="E78" s="15">
        <f t="shared" si="18"/>
        <v>-1.2899999999999991</v>
      </c>
      <c r="F78" s="15"/>
      <c r="G78" s="15">
        <f t="shared" si="19"/>
        <v>0</v>
      </c>
      <c r="H78" s="7">
        <f t="shared" si="20"/>
        <v>0</v>
      </c>
      <c r="J78" s="15">
        <f t="shared" si="14"/>
        <v>0</v>
      </c>
      <c r="K78" s="7">
        <f t="shared" si="15"/>
        <v>0</v>
      </c>
      <c r="L78" s="7"/>
      <c r="M78" s="15">
        <f t="shared" si="16"/>
        <v>0</v>
      </c>
      <c r="N78" s="7">
        <f t="shared" si="17"/>
        <v>0</v>
      </c>
    </row>
    <row r="79" spans="1:14" x14ac:dyDescent="0.3">
      <c r="A79" s="5" t="s">
        <v>7</v>
      </c>
      <c r="B79" s="15">
        <v>13.89</v>
      </c>
      <c r="C79" s="15">
        <v>13.17</v>
      </c>
      <c r="D79" s="15"/>
      <c r="E79" s="15">
        <f t="shared" si="18"/>
        <v>-0.72000000000000064</v>
      </c>
      <c r="F79" s="15"/>
      <c r="G79" s="15">
        <f t="shared" si="19"/>
        <v>0</v>
      </c>
      <c r="H79" s="7">
        <f t="shared" si="20"/>
        <v>0</v>
      </c>
      <c r="J79" s="15">
        <f t="shared" si="14"/>
        <v>0</v>
      </c>
      <c r="K79" s="7">
        <f t="shared" si="15"/>
        <v>0</v>
      </c>
      <c r="L79" s="7"/>
      <c r="M79" s="15">
        <f t="shared" si="16"/>
        <v>0</v>
      </c>
      <c r="N79" s="7">
        <f t="shared" si="17"/>
        <v>0</v>
      </c>
    </row>
    <row r="80" spans="1:14" x14ac:dyDescent="0.3">
      <c r="A80" s="5" t="s">
        <v>8</v>
      </c>
      <c r="B80" s="15">
        <v>14.44</v>
      </c>
      <c r="C80" s="15">
        <v>13.44</v>
      </c>
      <c r="D80" s="15"/>
      <c r="E80" s="15">
        <f t="shared" si="18"/>
        <v>-1</v>
      </c>
      <c r="F80" s="15"/>
      <c r="G80" s="15">
        <f t="shared" si="19"/>
        <v>0</v>
      </c>
      <c r="H80" s="7">
        <f t="shared" si="20"/>
        <v>0</v>
      </c>
      <c r="J80" s="15">
        <f t="shared" si="14"/>
        <v>0</v>
      </c>
      <c r="K80" s="7">
        <f t="shared" si="15"/>
        <v>0</v>
      </c>
      <c r="L80" s="7"/>
      <c r="M80" s="15">
        <f t="shared" si="16"/>
        <v>0</v>
      </c>
      <c r="N80" s="7">
        <f t="shared" si="17"/>
        <v>0</v>
      </c>
    </row>
    <row r="81" spans="1:14" x14ac:dyDescent="0.3">
      <c r="A81" s="5" t="s">
        <v>9</v>
      </c>
      <c r="B81" s="15">
        <v>13.7</v>
      </c>
      <c r="C81" s="15">
        <v>13.75</v>
      </c>
      <c r="D81" s="15"/>
      <c r="E81" s="15">
        <f t="shared" si="18"/>
        <v>5.0000000000000711E-2</v>
      </c>
      <c r="F81" s="15"/>
      <c r="G81" s="15">
        <f t="shared" si="19"/>
        <v>5.0000000000000711E-2</v>
      </c>
      <c r="H81" s="7">
        <f t="shared" si="20"/>
        <v>1</v>
      </c>
      <c r="J81" s="15">
        <f t="shared" si="14"/>
        <v>0</v>
      </c>
      <c r="K81" s="7">
        <f t="shared" si="15"/>
        <v>0</v>
      </c>
      <c r="L81" s="7"/>
      <c r="M81" s="15">
        <f t="shared" si="16"/>
        <v>0</v>
      </c>
      <c r="N81" s="7">
        <f t="shared" si="17"/>
        <v>0</v>
      </c>
    </row>
    <row r="82" spans="1:14" x14ac:dyDescent="0.3">
      <c r="A82" s="5" t="s">
        <v>10</v>
      </c>
      <c r="B82" s="15">
        <v>14.27</v>
      </c>
      <c r="C82" s="15">
        <v>13.61</v>
      </c>
      <c r="D82" s="15"/>
      <c r="E82" s="15">
        <f t="shared" si="18"/>
        <v>-0.66000000000000014</v>
      </c>
      <c r="F82" s="15"/>
      <c r="G82" s="15">
        <f t="shared" si="19"/>
        <v>0</v>
      </c>
      <c r="H82" s="7">
        <f t="shared" si="20"/>
        <v>0</v>
      </c>
      <c r="J82" s="15">
        <f t="shared" si="14"/>
        <v>0</v>
      </c>
      <c r="K82" s="7">
        <f t="shared" si="15"/>
        <v>0</v>
      </c>
      <c r="L82" s="7"/>
      <c r="M82" s="15">
        <f t="shared" si="16"/>
        <v>0</v>
      </c>
      <c r="N82" s="7">
        <f t="shared" si="17"/>
        <v>0</v>
      </c>
    </row>
    <row r="83" spans="1:14" x14ac:dyDescent="0.3">
      <c r="A83" s="5" t="s">
        <v>11</v>
      </c>
      <c r="B83" s="15">
        <v>14.56</v>
      </c>
      <c r="C83" s="15">
        <v>12.9</v>
      </c>
      <c r="D83" s="15"/>
      <c r="E83" s="15">
        <f t="shared" si="18"/>
        <v>-1.6600000000000001</v>
      </c>
      <c r="F83" s="15"/>
      <c r="G83" s="15">
        <f t="shared" si="19"/>
        <v>0</v>
      </c>
      <c r="H83" s="7">
        <f t="shared" si="20"/>
        <v>0</v>
      </c>
      <c r="J83" s="15">
        <f t="shared" si="14"/>
        <v>0</v>
      </c>
      <c r="K83" s="7">
        <f t="shared" si="15"/>
        <v>0</v>
      </c>
      <c r="L83" s="7"/>
      <c r="M83" s="15">
        <f t="shared" si="16"/>
        <v>0</v>
      </c>
      <c r="N83" s="7">
        <f t="shared" si="17"/>
        <v>0</v>
      </c>
    </row>
    <row r="84" spans="1:14" x14ac:dyDescent="0.3">
      <c r="A84" s="5" t="s">
        <v>12</v>
      </c>
      <c r="B84" s="15">
        <v>13.57</v>
      </c>
      <c r="C84" s="15">
        <v>12.57</v>
      </c>
      <c r="D84" s="15"/>
      <c r="E84" s="15">
        <f t="shared" si="18"/>
        <v>-1</v>
      </c>
      <c r="F84" s="15"/>
      <c r="G84" s="15">
        <f t="shared" si="19"/>
        <v>0</v>
      </c>
      <c r="H84" s="7">
        <f t="shared" si="20"/>
        <v>0</v>
      </c>
      <c r="J84" s="15">
        <f t="shared" si="14"/>
        <v>0</v>
      </c>
      <c r="K84" s="7">
        <f t="shared" si="15"/>
        <v>0</v>
      </c>
      <c r="L84" s="7"/>
      <c r="M84" s="15">
        <f t="shared" si="16"/>
        <v>0</v>
      </c>
      <c r="N84" s="7">
        <f t="shared" si="17"/>
        <v>0</v>
      </c>
    </row>
    <row r="85" spans="1:14" x14ac:dyDescent="0.3">
      <c r="A85" s="5" t="s">
        <v>18</v>
      </c>
      <c r="B85" s="15">
        <v>13.38</v>
      </c>
      <c r="C85" s="15">
        <v>12.2</v>
      </c>
      <c r="D85" s="15"/>
      <c r="E85" s="15">
        <f t="shared" si="18"/>
        <v>-1.1800000000000015</v>
      </c>
      <c r="F85" s="15"/>
      <c r="G85" s="15">
        <f t="shared" si="19"/>
        <v>0</v>
      </c>
      <c r="H85" s="7">
        <f t="shared" si="20"/>
        <v>0</v>
      </c>
      <c r="J85" s="15">
        <f t="shared" si="14"/>
        <v>0</v>
      </c>
      <c r="K85" s="7">
        <f t="shared" si="15"/>
        <v>0</v>
      </c>
      <c r="L85" s="7"/>
      <c r="M85" s="15">
        <f t="shared" si="16"/>
        <v>0</v>
      </c>
      <c r="N85" s="7">
        <f t="shared" si="17"/>
        <v>0</v>
      </c>
    </row>
    <row r="86" spans="1:14" x14ac:dyDescent="0.3">
      <c r="A86" s="5" t="s">
        <v>2</v>
      </c>
      <c r="B86" s="15">
        <v>13.38</v>
      </c>
      <c r="C86" s="15">
        <v>11.1</v>
      </c>
      <c r="D86" s="15"/>
      <c r="E86" s="15">
        <f t="shared" si="18"/>
        <v>-2.2800000000000011</v>
      </c>
      <c r="F86" s="15"/>
      <c r="G86" s="15">
        <f t="shared" si="19"/>
        <v>0</v>
      </c>
      <c r="H86" s="7">
        <f t="shared" si="20"/>
        <v>0</v>
      </c>
      <c r="J86" s="15">
        <f t="shared" si="14"/>
        <v>0</v>
      </c>
      <c r="K86" s="7">
        <f t="shared" si="15"/>
        <v>0</v>
      </c>
      <c r="L86" s="7"/>
      <c r="M86" s="15">
        <f t="shared" si="16"/>
        <v>0</v>
      </c>
      <c r="N86" s="7">
        <f t="shared" si="17"/>
        <v>0</v>
      </c>
    </row>
    <row r="87" spans="1:14" x14ac:dyDescent="0.3">
      <c r="A87" s="5" t="s">
        <v>3</v>
      </c>
      <c r="B87" s="15">
        <v>12.49</v>
      </c>
      <c r="C87" s="15">
        <v>10.68</v>
      </c>
      <c r="D87" s="15"/>
      <c r="E87" s="15">
        <f t="shared" si="18"/>
        <v>-1.8100000000000005</v>
      </c>
      <c r="F87" s="15"/>
      <c r="G87" s="15">
        <f t="shared" si="19"/>
        <v>0</v>
      </c>
      <c r="H87" s="7">
        <f t="shared" si="20"/>
        <v>0</v>
      </c>
      <c r="J87" s="15">
        <f t="shared" si="14"/>
        <v>0</v>
      </c>
      <c r="K87" s="7">
        <f t="shared" si="15"/>
        <v>0</v>
      </c>
      <c r="L87" s="7"/>
      <c r="M87" s="15">
        <f t="shared" si="16"/>
        <v>0</v>
      </c>
      <c r="N87" s="7">
        <f t="shared" si="17"/>
        <v>0</v>
      </c>
    </row>
    <row r="88" spans="1:14" x14ac:dyDescent="0.3">
      <c r="A88" s="5" t="s">
        <v>4</v>
      </c>
      <c r="B88" s="15">
        <v>11.22</v>
      </c>
      <c r="C88" s="15">
        <v>10.36</v>
      </c>
      <c r="D88" s="15"/>
      <c r="E88" s="15">
        <f t="shared" si="18"/>
        <v>-0.86000000000000121</v>
      </c>
      <c r="F88" s="15"/>
      <c r="G88" s="15">
        <f t="shared" si="19"/>
        <v>0</v>
      </c>
      <c r="H88" s="7">
        <f t="shared" si="20"/>
        <v>0</v>
      </c>
      <c r="J88" s="15">
        <f t="shared" si="14"/>
        <v>0</v>
      </c>
      <c r="K88" s="7">
        <f t="shared" si="15"/>
        <v>0</v>
      </c>
      <c r="L88" s="7"/>
      <c r="M88" s="15">
        <f t="shared" si="16"/>
        <v>0</v>
      </c>
      <c r="N88" s="7">
        <f t="shared" si="17"/>
        <v>0</v>
      </c>
    </row>
    <row r="89" spans="1:14" x14ac:dyDescent="0.3">
      <c r="A89" s="5" t="s">
        <v>5</v>
      </c>
      <c r="B89" s="15">
        <v>10.97</v>
      </c>
      <c r="C89" s="15">
        <v>10.33</v>
      </c>
      <c r="D89" s="15"/>
      <c r="E89" s="15">
        <f t="shared" si="18"/>
        <v>-0.64000000000000057</v>
      </c>
      <c r="F89" s="15"/>
      <c r="G89" s="15">
        <f t="shared" si="19"/>
        <v>0</v>
      </c>
      <c r="H89" s="7">
        <f t="shared" si="20"/>
        <v>0</v>
      </c>
      <c r="J89" s="15">
        <f t="shared" si="14"/>
        <v>0</v>
      </c>
      <c r="K89" s="7">
        <f t="shared" si="15"/>
        <v>0</v>
      </c>
      <c r="L89" s="7"/>
      <c r="M89" s="15">
        <f t="shared" si="16"/>
        <v>0</v>
      </c>
      <c r="N89" s="7">
        <f t="shared" si="17"/>
        <v>0</v>
      </c>
    </row>
    <row r="90" spans="1:14" x14ac:dyDescent="0.3">
      <c r="A90" s="5" t="s">
        <v>6</v>
      </c>
      <c r="B90" s="15">
        <v>10.75</v>
      </c>
      <c r="C90" s="15">
        <v>10.220000000000001</v>
      </c>
      <c r="D90" s="15"/>
      <c r="E90" s="15">
        <f t="shared" si="18"/>
        <v>-0.52999999999999936</v>
      </c>
      <c r="F90" s="15"/>
      <c r="G90" s="15">
        <f t="shared" si="19"/>
        <v>0</v>
      </c>
      <c r="H90" s="7">
        <f t="shared" si="20"/>
        <v>0</v>
      </c>
      <c r="J90" s="15">
        <f t="shared" si="14"/>
        <v>0</v>
      </c>
      <c r="K90" s="7">
        <f t="shared" si="15"/>
        <v>0</v>
      </c>
      <c r="L90" s="7"/>
      <c r="M90" s="15">
        <f t="shared" si="16"/>
        <v>0</v>
      </c>
      <c r="N90" s="7">
        <f t="shared" si="17"/>
        <v>0</v>
      </c>
    </row>
    <row r="91" spans="1:14" x14ac:dyDescent="0.3">
      <c r="A91" s="5" t="s">
        <v>7</v>
      </c>
      <c r="B91" s="15">
        <v>11.34</v>
      </c>
      <c r="C91" s="15">
        <v>10.210000000000001</v>
      </c>
      <c r="D91" s="15"/>
      <c r="E91" s="15">
        <f t="shared" si="18"/>
        <v>-1.129999999999999</v>
      </c>
      <c r="F91" s="15"/>
      <c r="G91" s="15">
        <f t="shared" si="19"/>
        <v>0</v>
      </c>
      <c r="H91" s="7">
        <f t="shared" si="20"/>
        <v>0</v>
      </c>
      <c r="J91" s="15">
        <f t="shared" si="14"/>
        <v>0</v>
      </c>
      <c r="K91" s="7">
        <f t="shared" si="15"/>
        <v>0</v>
      </c>
      <c r="L91" s="7"/>
      <c r="M91" s="15">
        <f t="shared" si="16"/>
        <v>0</v>
      </c>
      <c r="N91" s="7">
        <f t="shared" si="17"/>
        <v>0</v>
      </c>
    </row>
    <row r="92" spans="1:14" x14ac:dyDescent="0.3">
      <c r="A92" s="5" t="s">
        <v>8</v>
      </c>
      <c r="B92" s="15">
        <v>10.97</v>
      </c>
      <c r="C92" s="15">
        <v>10.64</v>
      </c>
      <c r="D92" s="15"/>
      <c r="E92" s="15">
        <f t="shared" si="18"/>
        <v>-0.33000000000000007</v>
      </c>
      <c r="F92" s="15"/>
      <c r="G92" s="15">
        <f t="shared" si="19"/>
        <v>0</v>
      </c>
      <c r="H92" s="7">
        <f t="shared" si="20"/>
        <v>0</v>
      </c>
      <c r="J92" s="15">
        <f t="shared" si="14"/>
        <v>0</v>
      </c>
      <c r="K92" s="7">
        <f t="shared" si="15"/>
        <v>0</v>
      </c>
      <c r="L92" s="7"/>
      <c r="M92" s="15">
        <f t="shared" si="16"/>
        <v>0</v>
      </c>
      <c r="N92" s="7">
        <f t="shared" si="17"/>
        <v>0</v>
      </c>
    </row>
    <row r="93" spans="1:14" x14ac:dyDescent="0.3">
      <c r="A93" s="5" t="s">
        <v>9</v>
      </c>
      <c r="B93" s="15">
        <v>10.85</v>
      </c>
      <c r="C93" s="15">
        <v>11.1</v>
      </c>
      <c r="D93" s="15"/>
      <c r="E93" s="15">
        <f t="shared" si="18"/>
        <v>0.25</v>
      </c>
      <c r="F93" s="15"/>
      <c r="G93" s="15">
        <f t="shared" si="19"/>
        <v>0.25</v>
      </c>
      <c r="H93" s="7">
        <f t="shared" si="20"/>
        <v>1</v>
      </c>
      <c r="J93" s="15">
        <f t="shared" si="14"/>
        <v>0</v>
      </c>
      <c r="K93" s="7">
        <f t="shared" si="15"/>
        <v>0</v>
      </c>
      <c r="L93" s="7"/>
      <c r="M93" s="15">
        <f t="shared" si="16"/>
        <v>0</v>
      </c>
      <c r="N93" s="7">
        <f t="shared" si="17"/>
        <v>0</v>
      </c>
    </row>
    <row r="94" spans="1:14" x14ac:dyDescent="0.3">
      <c r="A94" s="5" t="s">
        <v>10</v>
      </c>
      <c r="B94" s="15">
        <v>12.42</v>
      </c>
      <c r="C94" s="15">
        <v>11.51</v>
      </c>
      <c r="D94" s="15"/>
      <c r="E94" s="15">
        <f t="shared" si="18"/>
        <v>-0.91000000000000014</v>
      </c>
      <c r="F94" s="15"/>
      <c r="G94" s="15">
        <f t="shared" si="19"/>
        <v>0</v>
      </c>
      <c r="H94" s="7">
        <f t="shared" si="20"/>
        <v>0</v>
      </c>
      <c r="J94" s="15">
        <f t="shared" si="14"/>
        <v>0</v>
      </c>
      <c r="K94" s="7">
        <f t="shared" si="15"/>
        <v>0</v>
      </c>
      <c r="L94" s="7"/>
      <c r="M94" s="15">
        <f t="shared" si="16"/>
        <v>0</v>
      </c>
      <c r="N94" s="7">
        <f t="shared" si="17"/>
        <v>0</v>
      </c>
    </row>
    <row r="95" spans="1:14" x14ac:dyDescent="0.3">
      <c r="A95" s="5" t="s">
        <v>11</v>
      </c>
      <c r="B95" s="15">
        <v>12.4</v>
      </c>
      <c r="C95" s="15">
        <v>12.11</v>
      </c>
      <c r="D95" s="15"/>
      <c r="E95" s="15">
        <f t="shared" si="18"/>
        <v>-0.29000000000000092</v>
      </c>
      <c r="F95" s="15"/>
      <c r="G95" s="15">
        <f t="shared" si="19"/>
        <v>0</v>
      </c>
      <c r="H95" s="7">
        <f t="shared" si="20"/>
        <v>0</v>
      </c>
      <c r="J95" s="15">
        <f t="shared" si="14"/>
        <v>0</v>
      </c>
      <c r="K95" s="7">
        <f t="shared" si="15"/>
        <v>0</v>
      </c>
      <c r="L95" s="7"/>
      <c r="M95" s="15">
        <f t="shared" si="16"/>
        <v>0</v>
      </c>
      <c r="N95" s="7">
        <f t="shared" si="17"/>
        <v>0</v>
      </c>
    </row>
    <row r="96" spans="1:14" x14ac:dyDescent="0.3">
      <c r="A96" s="5" t="s">
        <v>12</v>
      </c>
      <c r="B96" s="15">
        <v>12.43</v>
      </c>
      <c r="C96" s="15">
        <v>12.3</v>
      </c>
      <c r="D96" s="15"/>
      <c r="E96" s="15">
        <f t="shared" si="18"/>
        <v>-0.12999999999999901</v>
      </c>
      <c r="F96" s="15"/>
      <c r="G96" s="15">
        <f t="shared" si="19"/>
        <v>0</v>
      </c>
      <c r="H96" s="7">
        <f t="shared" si="20"/>
        <v>0</v>
      </c>
      <c r="J96" s="15">
        <f t="shared" si="14"/>
        <v>0</v>
      </c>
      <c r="K96" s="7">
        <f t="shared" si="15"/>
        <v>0</v>
      </c>
      <c r="L96" s="7"/>
      <c r="M96" s="15">
        <f t="shared" si="16"/>
        <v>0</v>
      </c>
      <c r="N96" s="7">
        <f t="shared" si="17"/>
        <v>0</v>
      </c>
    </row>
    <row r="97" spans="1:15" x14ac:dyDescent="0.3">
      <c r="A97" s="5" t="s">
        <v>19</v>
      </c>
      <c r="B97" s="15">
        <v>13.59</v>
      </c>
      <c r="C97" s="15">
        <v>12.53</v>
      </c>
      <c r="D97" s="15"/>
      <c r="E97" s="15">
        <f t="shared" si="18"/>
        <v>-1.0600000000000005</v>
      </c>
      <c r="F97" s="15"/>
      <c r="G97" s="15">
        <f t="shared" si="19"/>
        <v>0</v>
      </c>
      <c r="H97" s="7">
        <f t="shared" si="20"/>
        <v>0</v>
      </c>
      <c r="J97" s="15">
        <f t="shared" si="14"/>
        <v>0</v>
      </c>
      <c r="K97" s="7">
        <f t="shared" si="15"/>
        <v>0</v>
      </c>
      <c r="L97" s="7"/>
      <c r="M97" s="15">
        <f t="shared" si="16"/>
        <v>0</v>
      </c>
      <c r="N97" s="7">
        <f t="shared" si="17"/>
        <v>0</v>
      </c>
    </row>
    <row r="98" spans="1:15" x14ac:dyDescent="0.3">
      <c r="A98" s="5" t="s">
        <v>2</v>
      </c>
      <c r="B98" s="15">
        <v>13.39</v>
      </c>
      <c r="C98" s="17">
        <v>12.71</v>
      </c>
      <c r="D98" s="15"/>
      <c r="E98" s="15">
        <f t="shared" si="18"/>
        <v>-0.67999999999999972</v>
      </c>
      <c r="F98" s="15"/>
      <c r="G98" s="15">
        <f t="shared" si="19"/>
        <v>0</v>
      </c>
      <c r="H98" s="7">
        <f t="shared" si="20"/>
        <v>0</v>
      </c>
      <c r="J98" s="15">
        <f t="shared" si="14"/>
        <v>0</v>
      </c>
      <c r="K98" s="7">
        <f t="shared" si="15"/>
        <v>0</v>
      </c>
      <c r="L98" s="7"/>
      <c r="M98" s="15">
        <f t="shared" si="16"/>
        <v>0</v>
      </c>
      <c r="N98" s="7">
        <f t="shared" si="17"/>
        <v>0</v>
      </c>
    </row>
    <row r="99" spans="1:15" x14ac:dyDescent="0.3">
      <c r="A99" s="5" t="s">
        <v>3</v>
      </c>
      <c r="B99" s="15">
        <v>14.25</v>
      </c>
      <c r="C99" s="15">
        <v>13.71</v>
      </c>
      <c r="D99" s="15"/>
      <c r="E99" s="15">
        <f t="shared" si="18"/>
        <v>-0.53999999999999915</v>
      </c>
      <c r="F99" s="15"/>
      <c r="G99" s="15">
        <f t="shared" si="19"/>
        <v>0</v>
      </c>
      <c r="H99" s="7">
        <f t="shared" si="20"/>
        <v>0</v>
      </c>
      <c r="J99" s="15">
        <f t="shared" si="14"/>
        <v>0</v>
      </c>
      <c r="K99" s="7">
        <f t="shared" si="15"/>
        <v>0</v>
      </c>
      <c r="L99" s="7"/>
      <c r="M99" s="15">
        <f t="shared" si="16"/>
        <v>0</v>
      </c>
      <c r="N99" s="7">
        <f t="shared" si="17"/>
        <v>0</v>
      </c>
    </row>
    <row r="100" spans="1:15" x14ac:dyDescent="0.3">
      <c r="A100" s="5" t="s">
        <v>4</v>
      </c>
      <c r="B100" s="15">
        <v>15</v>
      </c>
      <c r="C100" s="15">
        <v>16.12</v>
      </c>
      <c r="D100" s="15"/>
      <c r="E100" s="15">
        <f t="shared" si="18"/>
        <v>1.120000000000001</v>
      </c>
      <c r="F100" s="15"/>
      <c r="G100" s="15">
        <f t="shared" si="19"/>
        <v>1.120000000000001</v>
      </c>
      <c r="H100" s="7">
        <f t="shared" si="20"/>
        <v>1</v>
      </c>
      <c r="J100" s="15">
        <f t="shared" si="14"/>
        <v>0</v>
      </c>
      <c r="K100" s="7">
        <f t="shared" si="15"/>
        <v>0</v>
      </c>
      <c r="L100" s="7"/>
      <c r="M100" s="15">
        <f t="shared" si="16"/>
        <v>0</v>
      </c>
      <c r="N100" s="7">
        <f t="shared" si="17"/>
        <v>0</v>
      </c>
    </row>
    <row r="101" spans="1:15" x14ac:dyDescent="0.3">
      <c r="A101" s="5" t="s">
        <v>5</v>
      </c>
      <c r="B101" s="15">
        <v>15.92</v>
      </c>
      <c r="C101" s="17">
        <v>18.48</v>
      </c>
      <c r="D101" s="15"/>
      <c r="E101" s="15">
        <f t="shared" si="18"/>
        <v>2.5600000000000005</v>
      </c>
      <c r="F101" s="15"/>
      <c r="G101" s="15">
        <f t="shared" si="19"/>
        <v>2.5600000000000005</v>
      </c>
      <c r="H101" s="7">
        <f t="shared" si="20"/>
        <v>1</v>
      </c>
      <c r="J101" s="15">
        <f t="shared" si="14"/>
        <v>0.96000000000000041</v>
      </c>
      <c r="K101" s="7">
        <f t="shared" si="15"/>
        <v>1</v>
      </c>
      <c r="L101" s="7"/>
      <c r="M101" s="15">
        <f t="shared" si="16"/>
        <v>0.36000000000000032</v>
      </c>
      <c r="N101" s="7">
        <f t="shared" si="17"/>
        <v>1</v>
      </c>
    </row>
    <row r="102" spans="1:15" x14ac:dyDescent="0.3">
      <c r="A102" s="5" t="s">
        <v>6</v>
      </c>
      <c r="B102" s="15">
        <v>17.84</v>
      </c>
      <c r="C102" s="17">
        <v>20.76</v>
      </c>
      <c r="D102" s="15"/>
      <c r="E102" s="15">
        <f t="shared" si="18"/>
        <v>2.9200000000000017</v>
      </c>
      <c r="F102" s="15"/>
      <c r="G102" s="15">
        <f t="shared" si="19"/>
        <v>2.9200000000000017</v>
      </c>
      <c r="H102" s="7">
        <f t="shared" si="20"/>
        <v>1</v>
      </c>
      <c r="J102" s="15">
        <f t="shared" si="14"/>
        <v>1.3200000000000016</v>
      </c>
      <c r="K102" s="7">
        <f t="shared" si="15"/>
        <v>1</v>
      </c>
      <c r="L102" s="7"/>
      <c r="M102" s="15">
        <f t="shared" si="16"/>
        <v>0.72000000000000153</v>
      </c>
      <c r="N102" s="7">
        <f t="shared" si="17"/>
        <v>1</v>
      </c>
    </row>
    <row r="103" spans="1:15" x14ac:dyDescent="0.3">
      <c r="A103" s="5" t="s">
        <v>7</v>
      </c>
      <c r="B103" s="15">
        <v>20.91</v>
      </c>
      <c r="C103" s="17">
        <v>21.64</v>
      </c>
      <c r="D103" s="15"/>
      <c r="E103" s="15">
        <f t="shared" si="18"/>
        <v>0.73000000000000043</v>
      </c>
      <c r="F103" s="15"/>
      <c r="G103" s="15">
        <f t="shared" si="19"/>
        <v>0.73000000000000043</v>
      </c>
      <c r="H103" s="7">
        <f t="shared" si="20"/>
        <v>1</v>
      </c>
      <c r="J103" s="15">
        <f t="shared" si="14"/>
        <v>0</v>
      </c>
      <c r="K103" s="7">
        <f t="shared" si="15"/>
        <v>0</v>
      </c>
      <c r="L103" s="7"/>
      <c r="M103" s="15">
        <f t="shared" si="16"/>
        <v>0</v>
      </c>
      <c r="N103" s="7">
        <f t="shared" si="17"/>
        <v>0</v>
      </c>
    </row>
    <row r="104" spans="1:15" x14ac:dyDescent="0.3">
      <c r="A104" s="5" t="s">
        <v>8</v>
      </c>
      <c r="B104" s="15">
        <v>21.76</v>
      </c>
      <c r="C104" s="17">
        <v>21.87</v>
      </c>
      <c r="D104" s="15"/>
      <c r="E104" s="15">
        <f>+C104-B104</f>
        <v>0.10999999999999943</v>
      </c>
      <c r="F104" s="15"/>
      <c r="G104" s="15">
        <f>IF(E104&gt;0,E104,0)</f>
        <v>0.10999999999999943</v>
      </c>
      <c r="H104" s="7">
        <f>IF(G104&gt;0,1,0)</f>
        <v>1</v>
      </c>
      <c r="J104" s="15">
        <f t="shared" si="14"/>
        <v>0</v>
      </c>
      <c r="K104" s="7">
        <f t="shared" si="15"/>
        <v>0</v>
      </c>
      <c r="L104" s="7"/>
      <c r="M104" s="15">
        <f t="shared" si="16"/>
        <v>0</v>
      </c>
      <c r="N104" s="7">
        <f t="shared" si="17"/>
        <v>0</v>
      </c>
    </row>
    <row r="105" spans="1:15" x14ac:dyDescent="0.3">
      <c r="A105" s="5" t="s">
        <v>9</v>
      </c>
      <c r="B105" s="15">
        <v>21.91</v>
      </c>
      <c r="C105" s="17">
        <v>21.61</v>
      </c>
      <c r="D105" s="15"/>
      <c r="E105" s="15">
        <f>+C105-B105</f>
        <v>-0.30000000000000071</v>
      </c>
      <c r="F105" s="15"/>
      <c r="G105" s="15">
        <f>IF(E105&gt;0,E105,0)</f>
        <v>0</v>
      </c>
      <c r="H105" s="7">
        <f>IF(G105&gt;0,1,0)</f>
        <v>0</v>
      </c>
      <c r="J105" s="15">
        <f t="shared" si="14"/>
        <v>0</v>
      </c>
      <c r="K105" s="7">
        <f t="shared" si="15"/>
        <v>0</v>
      </c>
      <c r="L105" s="7"/>
      <c r="M105" s="15">
        <f t="shared" si="16"/>
        <v>0</v>
      </c>
      <c r="N105" s="7">
        <f t="shared" si="17"/>
        <v>0</v>
      </c>
    </row>
    <row r="106" spans="1:15" x14ac:dyDescent="0.3">
      <c r="A106" s="5" t="s">
        <v>10</v>
      </c>
      <c r="B106" s="15">
        <v>21.59</v>
      </c>
      <c r="C106" s="17">
        <v>21.31</v>
      </c>
      <c r="D106" s="15"/>
      <c r="E106" s="15">
        <f>+C106-B106</f>
        <v>-0.28000000000000114</v>
      </c>
      <c r="F106" s="15"/>
      <c r="G106" s="15">
        <f>IF(E106&gt;0,E106,0)</f>
        <v>0</v>
      </c>
      <c r="H106" s="7">
        <f>IF(G106&gt;0,1,0)</f>
        <v>0</v>
      </c>
      <c r="J106" s="15">
        <f t="shared" si="14"/>
        <v>0</v>
      </c>
      <c r="K106" s="7">
        <f t="shared" si="15"/>
        <v>0</v>
      </c>
      <c r="L106" s="7"/>
      <c r="M106" s="15">
        <f t="shared" si="16"/>
        <v>0</v>
      </c>
      <c r="N106" s="7">
        <f t="shared" si="17"/>
        <v>0</v>
      </c>
    </row>
    <row r="107" spans="1:15" x14ac:dyDescent="0.3">
      <c r="A107" s="5"/>
      <c r="B107" s="15"/>
      <c r="C107" s="17"/>
      <c r="D107" s="15"/>
      <c r="E107" s="15"/>
      <c r="F107" s="15"/>
      <c r="G107" s="15"/>
      <c r="J107" s="15"/>
      <c r="K107" s="7"/>
      <c r="M107" s="29"/>
      <c r="N107" s="33"/>
    </row>
    <row r="108" spans="1:15" x14ac:dyDescent="0.3">
      <c r="A108" s="5"/>
      <c r="B108" s="15"/>
      <c r="C108" s="17"/>
      <c r="D108" s="15"/>
      <c r="E108" s="15"/>
      <c r="F108" s="15"/>
      <c r="G108" s="15"/>
      <c r="J108" s="15"/>
      <c r="K108" s="7"/>
      <c r="M108" s="15"/>
      <c r="N108" s="7"/>
    </row>
    <row r="109" spans="1:15" x14ac:dyDescent="0.3">
      <c r="A109" s="5"/>
      <c r="B109" s="15"/>
      <c r="C109" s="17"/>
      <c r="D109" s="15"/>
      <c r="E109" s="15"/>
      <c r="F109" s="15"/>
      <c r="G109" s="15"/>
      <c r="J109" s="15"/>
      <c r="K109" s="7"/>
      <c r="M109" s="15"/>
      <c r="N109" s="7"/>
      <c r="O109" s="29" t="s">
        <v>79</v>
      </c>
    </row>
    <row r="110" spans="1:15" x14ac:dyDescent="0.3">
      <c r="A110" s="5"/>
      <c r="B110" s="15"/>
      <c r="C110" s="17"/>
      <c r="D110" s="15"/>
      <c r="E110" s="15"/>
      <c r="F110" s="15"/>
      <c r="G110" s="15"/>
      <c r="J110" s="15"/>
      <c r="K110" s="7"/>
      <c r="M110" s="15"/>
      <c r="N110" s="7"/>
    </row>
    <row r="111" spans="1:15" x14ac:dyDescent="0.3">
      <c r="A111" s="5"/>
      <c r="B111" s="15"/>
      <c r="C111" s="17"/>
      <c r="D111" s="15"/>
      <c r="E111" s="15"/>
      <c r="F111" s="15"/>
      <c r="G111" s="15"/>
      <c r="J111" s="15"/>
      <c r="K111" s="7"/>
      <c r="M111" s="15"/>
      <c r="N111" s="7"/>
    </row>
    <row r="112" spans="1:15" x14ac:dyDescent="0.3">
      <c r="A112" s="5"/>
      <c r="B112" s="15"/>
      <c r="C112" s="17"/>
      <c r="D112" s="15"/>
      <c r="E112" s="15"/>
      <c r="F112" s="15"/>
      <c r="G112" s="15"/>
      <c r="J112" s="15"/>
      <c r="K112" s="7"/>
      <c r="M112" s="15"/>
      <c r="N112" s="7"/>
    </row>
    <row r="113" spans="1:14" x14ac:dyDescent="0.3">
      <c r="A113" s="5"/>
      <c r="B113" s="15"/>
      <c r="C113" s="17"/>
      <c r="D113" s="15"/>
      <c r="E113" s="15"/>
      <c r="F113" s="15"/>
      <c r="G113" s="15"/>
      <c r="J113" s="15"/>
      <c r="K113" s="7"/>
      <c r="M113" s="15"/>
      <c r="N113" s="32" t="str">
        <f>+N1</f>
        <v>Exhibit NMPF - 37A</v>
      </c>
    </row>
    <row r="114" spans="1:14" x14ac:dyDescent="0.3">
      <c r="A114" s="21" t="s">
        <v>52</v>
      </c>
    </row>
    <row r="115" spans="1:14" ht="109.8" customHeight="1" x14ac:dyDescent="0.3">
      <c r="A115" s="1"/>
      <c r="B115" s="2" t="s">
        <v>0</v>
      </c>
      <c r="C115" s="2" t="s">
        <v>38</v>
      </c>
      <c r="E115" s="2" t="s">
        <v>41</v>
      </c>
      <c r="F115" s="2"/>
      <c r="G115" s="2" t="s">
        <v>113</v>
      </c>
      <c r="H115" s="2" t="s">
        <v>98</v>
      </c>
      <c r="J115" s="2" t="s">
        <v>114</v>
      </c>
      <c r="K115" s="2" t="s">
        <v>99</v>
      </c>
      <c r="L115" s="2"/>
      <c r="M115" s="2" t="s">
        <v>115</v>
      </c>
      <c r="N115" s="2" t="s">
        <v>100</v>
      </c>
    </row>
    <row r="116" spans="1:14" x14ac:dyDescent="0.3">
      <c r="A116" s="5"/>
      <c r="B116" s="15"/>
      <c r="C116" s="17"/>
      <c r="D116" s="15"/>
      <c r="E116" s="15"/>
      <c r="F116" s="15"/>
      <c r="G116" s="15"/>
      <c r="J116" s="15"/>
      <c r="K116" s="7"/>
      <c r="M116" s="15"/>
      <c r="N116" s="7"/>
    </row>
    <row r="117" spans="1:14" x14ac:dyDescent="0.3">
      <c r="A117" s="5" t="s">
        <v>11</v>
      </c>
      <c r="B117" s="15">
        <v>21.45</v>
      </c>
      <c r="C117" s="17">
        <v>20.399999999999999</v>
      </c>
      <c r="D117" s="15"/>
      <c r="E117" s="15">
        <f t="shared" si="18"/>
        <v>-1.0500000000000007</v>
      </c>
      <c r="F117" s="15"/>
      <c r="G117" s="15">
        <f t="shared" si="19"/>
        <v>0</v>
      </c>
      <c r="H117" s="7">
        <f t="shared" si="20"/>
        <v>0</v>
      </c>
      <c r="J117" s="15">
        <f t="shared" ref="J117:J164" si="21">IF(C117&gt;(B117+1.6),C117-B117-1.6,0)</f>
        <v>0</v>
      </c>
      <c r="K117" s="7">
        <f t="shared" ref="K117:K164" si="22">IF(J117&gt;0,1,0)</f>
        <v>0</v>
      </c>
      <c r="L117" s="7"/>
      <c r="M117" s="15">
        <f t="shared" ref="M117:M164" si="23">IF(C117&gt;(B117+2.2),C117-B117-2.2,0)</f>
        <v>0</v>
      </c>
      <c r="N117" s="7">
        <f t="shared" ref="N117:N164" si="24">IF(M117&gt;0,1,0)</f>
        <v>0</v>
      </c>
    </row>
    <row r="118" spans="1:14" x14ac:dyDescent="0.3">
      <c r="A118" s="5" t="s">
        <v>12</v>
      </c>
      <c r="B118" s="15">
        <v>20.04</v>
      </c>
      <c r="C118" s="15">
        <v>19.18</v>
      </c>
      <c r="D118" s="15"/>
      <c r="E118" s="15">
        <f t="shared" si="18"/>
        <v>-0.85999999999999943</v>
      </c>
      <c r="F118" s="15"/>
      <c r="G118" s="15">
        <f t="shared" si="19"/>
        <v>0</v>
      </c>
      <c r="H118" s="7">
        <f t="shared" si="20"/>
        <v>0</v>
      </c>
      <c r="J118" s="15">
        <f t="shared" si="21"/>
        <v>0</v>
      </c>
      <c r="K118" s="7">
        <f t="shared" si="22"/>
        <v>0</v>
      </c>
      <c r="L118" s="7"/>
      <c r="M118" s="15">
        <f t="shared" si="23"/>
        <v>0</v>
      </c>
      <c r="N118" s="7">
        <f t="shared" si="24"/>
        <v>0</v>
      </c>
    </row>
    <row r="119" spans="1:14" x14ac:dyDescent="0.3">
      <c r="A119" s="5" t="s">
        <v>20</v>
      </c>
      <c r="B119" s="15">
        <v>20.97</v>
      </c>
      <c r="C119" s="17">
        <v>16.29</v>
      </c>
      <c r="D119" s="15"/>
      <c r="E119" s="15">
        <f t="shared" si="18"/>
        <v>-4.68</v>
      </c>
      <c r="F119" s="15"/>
      <c r="G119" s="15">
        <f t="shared" si="19"/>
        <v>0</v>
      </c>
      <c r="H119" s="7">
        <f t="shared" si="20"/>
        <v>0</v>
      </c>
      <c r="J119" s="15">
        <f t="shared" si="21"/>
        <v>0</v>
      </c>
      <c r="K119" s="7">
        <f t="shared" si="22"/>
        <v>0</v>
      </c>
      <c r="L119" s="7"/>
      <c r="M119" s="15">
        <f t="shared" si="23"/>
        <v>0</v>
      </c>
      <c r="N119" s="7">
        <f t="shared" si="24"/>
        <v>0</v>
      </c>
    </row>
    <row r="120" spans="1:14" x14ac:dyDescent="0.3">
      <c r="A120" s="5" t="s">
        <v>2</v>
      </c>
      <c r="B120" s="15">
        <v>19.68</v>
      </c>
      <c r="C120" s="17">
        <v>14.67</v>
      </c>
      <c r="D120" s="15"/>
      <c r="E120" s="15">
        <f t="shared" si="18"/>
        <v>-5.01</v>
      </c>
      <c r="F120" s="15"/>
      <c r="G120" s="15">
        <f t="shared" si="19"/>
        <v>0</v>
      </c>
      <c r="H120" s="7">
        <f t="shared" si="20"/>
        <v>0</v>
      </c>
      <c r="J120" s="15">
        <f t="shared" si="21"/>
        <v>0</v>
      </c>
      <c r="K120" s="7">
        <f t="shared" si="22"/>
        <v>0</v>
      </c>
      <c r="L120" s="7"/>
      <c r="M120" s="15">
        <f t="shared" si="23"/>
        <v>0</v>
      </c>
      <c r="N120" s="7">
        <f t="shared" si="24"/>
        <v>0</v>
      </c>
    </row>
    <row r="121" spans="1:14" x14ac:dyDescent="0.3">
      <c r="A121" s="5" t="s">
        <v>3</v>
      </c>
      <c r="B121" s="17">
        <v>16.7</v>
      </c>
      <c r="C121" s="17">
        <v>14.17</v>
      </c>
      <c r="D121" s="15"/>
      <c r="E121" s="15">
        <f t="shared" si="18"/>
        <v>-2.5299999999999994</v>
      </c>
      <c r="F121" s="15"/>
      <c r="G121" s="15">
        <f t="shared" si="19"/>
        <v>0</v>
      </c>
      <c r="H121" s="7">
        <f t="shared" si="20"/>
        <v>0</v>
      </c>
      <c r="J121" s="15">
        <f t="shared" si="21"/>
        <v>0</v>
      </c>
      <c r="K121" s="7">
        <f t="shared" si="22"/>
        <v>0</v>
      </c>
      <c r="L121" s="7"/>
      <c r="M121" s="15">
        <f t="shared" si="23"/>
        <v>0</v>
      </c>
      <c r="N121" s="7">
        <f t="shared" si="24"/>
        <v>0</v>
      </c>
    </row>
    <row r="122" spans="1:14" x14ac:dyDescent="0.3">
      <c r="A122" s="5" t="s">
        <v>4</v>
      </c>
      <c r="B122" s="15">
        <v>18.61</v>
      </c>
      <c r="C122" s="17">
        <v>14.56</v>
      </c>
      <c r="D122" s="15"/>
      <c r="E122" s="15">
        <f t="shared" si="18"/>
        <v>-4.0499999999999989</v>
      </c>
      <c r="F122" s="15"/>
      <c r="G122" s="15">
        <f t="shared" si="19"/>
        <v>0</v>
      </c>
      <c r="H122" s="7">
        <f t="shared" si="20"/>
        <v>0</v>
      </c>
      <c r="J122" s="15">
        <f t="shared" si="21"/>
        <v>0</v>
      </c>
      <c r="K122" s="7">
        <f t="shared" si="22"/>
        <v>0</v>
      </c>
      <c r="L122" s="7"/>
      <c r="M122" s="15">
        <f t="shared" si="23"/>
        <v>0</v>
      </c>
      <c r="N122" s="7">
        <f t="shared" si="24"/>
        <v>0</v>
      </c>
    </row>
    <row r="123" spans="1:14" x14ac:dyDescent="0.3">
      <c r="A123" s="5" t="s">
        <v>5</v>
      </c>
      <c r="B123" s="15">
        <v>16.62</v>
      </c>
      <c r="C123" s="17">
        <v>15.26</v>
      </c>
      <c r="D123" s="15"/>
      <c r="E123" s="15">
        <f t="shared" si="18"/>
        <v>-1.3600000000000012</v>
      </c>
      <c r="F123" s="15"/>
      <c r="G123" s="15">
        <f t="shared" si="19"/>
        <v>0</v>
      </c>
      <c r="H123" s="7">
        <f t="shared" si="20"/>
        <v>0</v>
      </c>
      <c r="J123" s="15">
        <f t="shared" si="21"/>
        <v>0</v>
      </c>
      <c r="K123" s="7">
        <f t="shared" si="22"/>
        <v>0</v>
      </c>
      <c r="L123" s="7"/>
      <c r="M123" s="15">
        <f t="shared" si="23"/>
        <v>0</v>
      </c>
      <c r="N123" s="7">
        <f t="shared" si="24"/>
        <v>0</v>
      </c>
    </row>
    <row r="124" spans="1:14" x14ac:dyDescent="0.3">
      <c r="A124" s="5" t="s">
        <v>6</v>
      </c>
      <c r="B124" s="15">
        <v>18.18</v>
      </c>
      <c r="C124" s="17">
        <v>15.92</v>
      </c>
      <c r="D124" s="15"/>
      <c r="E124" s="15">
        <f t="shared" si="18"/>
        <v>-2.2599999999999998</v>
      </c>
      <c r="F124" s="15"/>
      <c r="G124" s="15">
        <f t="shared" si="19"/>
        <v>0</v>
      </c>
      <c r="H124" s="7">
        <f t="shared" si="20"/>
        <v>0</v>
      </c>
      <c r="J124" s="15">
        <f t="shared" si="21"/>
        <v>0</v>
      </c>
      <c r="K124" s="7">
        <f t="shared" si="22"/>
        <v>0</v>
      </c>
      <c r="L124" s="7"/>
      <c r="M124" s="15">
        <f t="shared" si="23"/>
        <v>0</v>
      </c>
      <c r="N124" s="7">
        <f t="shared" si="24"/>
        <v>0</v>
      </c>
    </row>
    <row r="125" spans="1:14" x14ac:dyDescent="0.3">
      <c r="A125" s="5" t="s">
        <v>7</v>
      </c>
      <c r="B125" s="15">
        <v>20.78</v>
      </c>
      <c r="C125" s="17">
        <v>16.600000000000001</v>
      </c>
      <c r="D125" s="15"/>
      <c r="E125" s="15">
        <f t="shared" si="18"/>
        <v>-4.18</v>
      </c>
      <c r="F125" s="15"/>
      <c r="G125" s="15">
        <f t="shared" si="19"/>
        <v>0</v>
      </c>
      <c r="H125" s="7">
        <f t="shared" si="20"/>
        <v>0</v>
      </c>
      <c r="J125" s="15">
        <f t="shared" si="21"/>
        <v>0</v>
      </c>
      <c r="K125" s="7">
        <f t="shared" si="22"/>
        <v>0</v>
      </c>
      <c r="L125" s="7"/>
      <c r="M125" s="15">
        <f t="shared" si="23"/>
        <v>0</v>
      </c>
      <c r="N125" s="7">
        <f t="shared" si="24"/>
        <v>0</v>
      </c>
    </row>
    <row r="126" spans="1:14" x14ac:dyDescent="0.3">
      <c r="A126" s="5" t="s">
        <v>8</v>
      </c>
      <c r="B126" s="15">
        <v>18.47</v>
      </c>
      <c r="C126" s="17">
        <v>16.64</v>
      </c>
      <c r="D126" s="15"/>
      <c r="E126" s="15">
        <f t="shared" si="18"/>
        <v>-1.8299999999999983</v>
      </c>
      <c r="F126" s="15"/>
      <c r="G126" s="15">
        <f t="shared" si="19"/>
        <v>0</v>
      </c>
      <c r="H126" s="7">
        <f t="shared" si="20"/>
        <v>0</v>
      </c>
      <c r="J126" s="15">
        <f t="shared" si="21"/>
        <v>0</v>
      </c>
      <c r="K126" s="7">
        <f t="shared" si="22"/>
        <v>0</v>
      </c>
      <c r="L126" s="7"/>
      <c r="M126" s="15">
        <f t="shared" si="23"/>
        <v>0</v>
      </c>
      <c r="N126" s="7">
        <f t="shared" si="24"/>
        <v>0</v>
      </c>
    </row>
    <row r="127" spans="1:14" x14ac:dyDescent="0.3">
      <c r="A127" s="5" t="s">
        <v>9</v>
      </c>
      <c r="B127" s="15">
        <v>17.649999999999999</v>
      </c>
      <c r="C127" s="17">
        <v>15.45</v>
      </c>
      <c r="D127" s="15"/>
      <c r="E127" s="15">
        <f t="shared" si="18"/>
        <v>-2.1999999999999993</v>
      </c>
      <c r="F127" s="15"/>
      <c r="G127" s="15">
        <f t="shared" si="19"/>
        <v>0</v>
      </c>
      <c r="H127" s="7">
        <f t="shared" si="20"/>
        <v>0</v>
      </c>
      <c r="J127" s="15">
        <f t="shared" si="21"/>
        <v>0</v>
      </c>
      <c r="K127" s="7">
        <f t="shared" si="22"/>
        <v>0</v>
      </c>
      <c r="L127" s="7"/>
      <c r="M127" s="15">
        <f t="shared" si="23"/>
        <v>0</v>
      </c>
      <c r="N127" s="7">
        <f t="shared" si="24"/>
        <v>0</v>
      </c>
    </row>
    <row r="128" spans="1:14" x14ac:dyDescent="0.3">
      <c r="A128" s="5" t="s">
        <v>10</v>
      </c>
      <c r="B128" s="15">
        <v>15.53</v>
      </c>
      <c r="C128" s="17">
        <v>13.62</v>
      </c>
      <c r="D128" s="15"/>
      <c r="E128" s="15">
        <f t="shared" si="18"/>
        <v>-1.9100000000000001</v>
      </c>
      <c r="F128" s="15"/>
      <c r="G128" s="15">
        <f t="shared" si="19"/>
        <v>0</v>
      </c>
      <c r="H128" s="7">
        <f t="shared" si="20"/>
        <v>0</v>
      </c>
      <c r="J128" s="15">
        <f t="shared" si="21"/>
        <v>0</v>
      </c>
      <c r="K128" s="7">
        <f t="shared" si="22"/>
        <v>0</v>
      </c>
      <c r="L128" s="7"/>
      <c r="M128" s="15">
        <f t="shared" si="23"/>
        <v>0</v>
      </c>
      <c r="N128" s="7">
        <f t="shared" si="24"/>
        <v>0</v>
      </c>
    </row>
    <row r="129" spans="1:14" x14ac:dyDescent="0.3">
      <c r="A129" s="5" t="s">
        <v>11</v>
      </c>
      <c r="B129" s="15">
        <v>17.329999999999998</v>
      </c>
      <c r="C129" s="17">
        <v>12.25</v>
      </c>
      <c r="D129" s="15"/>
      <c r="E129" s="15">
        <f t="shared" si="18"/>
        <v>-5.0799999999999983</v>
      </c>
      <c r="F129" s="15"/>
      <c r="G129" s="15">
        <f t="shared" si="19"/>
        <v>0</v>
      </c>
      <c r="H129" s="7">
        <f t="shared" si="20"/>
        <v>0</v>
      </c>
      <c r="J129" s="15">
        <f t="shared" si="21"/>
        <v>0</v>
      </c>
      <c r="K129" s="7">
        <f t="shared" si="22"/>
        <v>0</v>
      </c>
      <c r="L129" s="7"/>
      <c r="M129" s="15">
        <f t="shared" si="23"/>
        <v>0</v>
      </c>
      <c r="N129" s="7">
        <f t="shared" si="24"/>
        <v>0</v>
      </c>
    </row>
    <row r="130" spans="1:14" x14ac:dyDescent="0.3">
      <c r="A130" s="5" t="s">
        <v>12</v>
      </c>
      <c r="B130" s="17">
        <v>15.43</v>
      </c>
      <c r="C130" s="17">
        <v>10.35</v>
      </c>
      <c r="D130" s="15"/>
      <c r="E130" s="15">
        <f t="shared" si="18"/>
        <v>-5.08</v>
      </c>
      <c r="F130" s="15"/>
      <c r="G130" s="15">
        <f t="shared" si="19"/>
        <v>0</v>
      </c>
      <c r="H130" s="7">
        <f t="shared" si="20"/>
        <v>0</v>
      </c>
      <c r="J130" s="15">
        <f t="shared" si="21"/>
        <v>0</v>
      </c>
      <c r="K130" s="7">
        <f t="shared" si="22"/>
        <v>0</v>
      </c>
      <c r="L130" s="7"/>
      <c r="M130" s="15">
        <f t="shared" si="23"/>
        <v>0</v>
      </c>
      <c r="N130" s="7">
        <f t="shared" si="24"/>
        <v>0</v>
      </c>
    </row>
    <row r="131" spans="1:14" x14ac:dyDescent="0.3">
      <c r="A131" s="5" t="s">
        <v>21</v>
      </c>
      <c r="B131" s="17">
        <v>15.74</v>
      </c>
      <c r="C131" s="17">
        <v>9.59</v>
      </c>
      <c r="D131" s="15"/>
      <c r="E131" s="15">
        <f t="shared" si="18"/>
        <v>-6.15</v>
      </c>
      <c r="F131" s="15"/>
      <c r="G131" s="15">
        <f t="shared" si="19"/>
        <v>0</v>
      </c>
      <c r="H131" s="7">
        <f t="shared" si="20"/>
        <v>0</v>
      </c>
      <c r="J131" s="15">
        <f t="shared" si="21"/>
        <v>0</v>
      </c>
      <c r="K131" s="7">
        <f t="shared" si="22"/>
        <v>0</v>
      </c>
      <c r="L131" s="7"/>
      <c r="M131" s="15">
        <f t="shared" si="23"/>
        <v>0</v>
      </c>
      <c r="N131" s="7">
        <f t="shared" si="24"/>
        <v>0</v>
      </c>
    </row>
    <row r="132" spans="1:14" x14ac:dyDescent="0.3">
      <c r="A132" s="5" t="s">
        <v>2</v>
      </c>
      <c r="B132" s="15">
        <v>10.72</v>
      </c>
      <c r="C132" s="17">
        <v>9.4499999999999993</v>
      </c>
      <c r="D132" s="15"/>
      <c r="E132" s="15">
        <f t="shared" si="18"/>
        <v>-1.2700000000000014</v>
      </c>
      <c r="F132" s="15"/>
      <c r="G132" s="15">
        <f t="shared" si="19"/>
        <v>0</v>
      </c>
      <c r="H132" s="7">
        <f t="shared" si="20"/>
        <v>0</v>
      </c>
      <c r="J132" s="15">
        <f t="shared" si="21"/>
        <v>0</v>
      </c>
      <c r="K132" s="7">
        <f t="shared" si="22"/>
        <v>0</v>
      </c>
      <c r="L132" s="7"/>
      <c r="M132" s="15">
        <f t="shared" si="23"/>
        <v>0</v>
      </c>
      <c r="N132" s="7">
        <f t="shared" si="24"/>
        <v>0</v>
      </c>
    </row>
    <row r="133" spans="1:14" x14ac:dyDescent="0.3">
      <c r="A133" s="5" t="s">
        <v>3</v>
      </c>
      <c r="B133" s="17">
        <v>9.43</v>
      </c>
      <c r="C133" s="17">
        <v>9.64</v>
      </c>
      <c r="D133" s="15"/>
      <c r="E133" s="15">
        <f t="shared" si="18"/>
        <v>0.21000000000000085</v>
      </c>
      <c r="F133" s="15"/>
      <c r="G133" s="15">
        <f t="shared" si="19"/>
        <v>0.21000000000000085</v>
      </c>
      <c r="H133" s="7">
        <f t="shared" si="20"/>
        <v>1</v>
      </c>
      <c r="J133" s="15">
        <f t="shared" si="21"/>
        <v>0</v>
      </c>
      <c r="K133" s="7">
        <f t="shared" si="22"/>
        <v>0</v>
      </c>
      <c r="L133" s="7"/>
      <c r="M133" s="15">
        <f t="shared" si="23"/>
        <v>0</v>
      </c>
      <c r="N133" s="7">
        <f t="shared" si="24"/>
        <v>0</v>
      </c>
    </row>
    <row r="134" spans="1:14" x14ac:dyDescent="0.3">
      <c r="A134" s="5" t="s">
        <v>4</v>
      </c>
      <c r="B134" s="15">
        <v>10.36</v>
      </c>
      <c r="C134" s="17">
        <v>9.82</v>
      </c>
      <c r="D134" s="15"/>
      <c r="E134" s="15">
        <f t="shared" si="18"/>
        <v>-0.53999999999999915</v>
      </c>
      <c r="F134" s="15"/>
      <c r="G134" s="15">
        <f t="shared" si="19"/>
        <v>0</v>
      </c>
      <c r="H134" s="7">
        <f t="shared" si="20"/>
        <v>0</v>
      </c>
      <c r="J134" s="15">
        <f t="shared" si="21"/>
        <v>0</v>
      </c>
      <c r="K134" s="7">
        <f t="shared" si="22"/>
        <v>0</v>
      </c>
      <c r="L134" s="7"/>
      <c r="M134" s="15">
        <f t="shared" si="23"/>
        <v>0</v>
      </c>
      <c r="N134" s="7">
        <f t="shared" si="24"/>
        <v>0</v>
      </c>
    </row>
    <row r="135" spans="1:14" x14ac:dyDescent="0.3">
      <c r="A135" s="5" t="s">
        <v>5</v>
      </c>
      <c r="B135" s="15">
        <v>10.97</v>
      </c>
      <c r="C135" s="17">
        <v>10.14</v>
      </c>
      <c r="D135" s="15"/>
      <c r="E135" s="15">
        <f t="shared" si="18"/>
        <v>-0.83000000000000007</v>
      </c>
      <c r="F135" s="15"/>
      <c r="G135" s="15">
        <f t="shared" si="19"/>
        <v>0</v>
      </c>
      <c r="H135" s="7">
        <f t="shared" si="20"/>
        <v>0</v>
      </c>
      <c r="J135" s="15">
        <f t="shared" si="21"/>
        <v>0</v>
      </c>
      <c r="K135" s="7">
        <f t="shared" si="22"/>
        <v>0</v>
      </c>
      <c r="L135" s="7"/>
      <c r="M135" s="15">
        <f t="shared" si="23"/>
        <v>0</v>
      </c>
      <c r="N135" s="7">
        <f t="shared" si="24"/>
        <v>0</v>
      </c>
    </row>
    <row r="136" spans="1:14" x14ac:dyDescent="0.3">
      <c r="A136" s="5" t="s">
        <v>6</v>
      </c>
      <c r="B136" s="15">
        <v>10.08</v>
      </c>
      <c r="C136" s="17">
        <v>10.220000000000001</v>
      </c>
      <c r="D136" s="15"/>
      <c r="E136" s="15">
        <f t="shared" si="18"/>
        <v>0.14000000000000057</v>
      </c>
      <c r="F136" s="15"/>
      <c r="G136" s="15">
        <f t="shared" si="19"/>
        <v>0.14000000000000057</v>
      </c>
      <c r="H136" s="7">
        <f t="shared" si="20"/>
        <v>1</v>
      </c>
      <c r="J136" s="15">
        <f t="shared" si="21"/>
        <v>0</v>
      </c>
      <c r="K136" s="7">
        <f t="shared" si="22"/>
        <v>0</v>
      </c>
      <c r="L136" s="7"/>
      <c r="M136" s="15">
        <f t="shared" si="23"/>
        <v>0</v>
      </c>
      <c r="N136" s="7">
        <f t="shared" si="24"/>
        <v>0</v>
      </c>
    </row>
    <row r="137" spans="1:14" x14ac:dyDescent="0.3">
      <c r="A137" s="5" t="s">
        <v>7</v>
      </c>
      <c r="B137" s="15">
        <v>10.26</v>
      </c>
      <c r="C137" s="17">
        <v>10.15</v>
      </c>
      <c r="D137" s="15"/>
      <c r="E137" s="15">
        <f t="shared" si="18"/>
        <v>-0.10999999999999943</v>
      </c>
      <c r="F137" s="15"/>
      <c r="G137" s="15">
        <f t="shared" si="19"/>
        <v>0</v>
      </c>
      <c r="H137" s="7">
        <f t="shared" si="20"/>
        <v>0</v>
      </c>
      <c r="J137" s="15">
        <f t="shared" si="21"/>
        <v>0</v>
      </c>
      <c r="K137" s="7">
        <f t="shared" si="22"/>
        <v>0</v>
      </c>
      <c r="L137" s="7"/>
      <c r="M137" s="15">
        <f t="shared" si="23"/>
        <v>0</v>
      </c>
      <c r="N137" s="7">
        <f t="shared" si="24"/>
        <v>0</v>
      </c>
    </row>
    <row r="138" spans="1:14" x14ac:dyDescent="0.3">
      <c r="A138" s="5" t="s">
        <v>8</v>
      </c>
      <c r="B138" s="17">
        <v>10.039999999999999</v>
      </c>
      <c r="C138" s="17">
        <v>10.38</v>
      </c>
      <c r="D138" s="15"/>
      <c r="E138" s="15">
        <f t="shared" si="18"/>
        <v>0.34000000000000163</v>
      </c>
      <c r="F138" s="15"/>
      <c r="G138" s="15">
        <f t="shared" si="19"/>
        <v>0.34000000000000163</v>
      </c>
      <c r="H138" s="7">
        <f t="shared" si="20"/>
        <v>1</v>
      </c>
      <c r="J138" s="15">
        <f t="shared" si="21"/>
        <v>0</v>
      </c>
      <c r="K138" s="7">
        <f t="shared" si="22"/>
        <v>0</v>
      </c>
      <c r="L138" s="7"/>
      <c r="M138" s="15">
        <f t="shared" si="23"/>
        <v>0</v>
      </c>
      <c r="N138" s="7">
        <f t="shared" si="24"/>
        <v>0</v>
      </c>
    </row>
    <row r="139" spans="1:14" x14ac:dyDescent="0.3">
      <c r="A139" s="5" t="s">
        <v>9</v>
      </c>
      <c r="B139" s="15">
        <v>10.93</v>
      </c>
      <c r="C139" s="17">
        <v>11.15</v>
      </c>
      <c r="D139" s="15"/>
      <c r="E139" s="15">
        <f t="shared" si="18"/>
        <v>0.22000000000000064</v>
      </c>
      <c r="F139" s="15"/>
      <c r="G139" s="15">
        <f t="shared" si="19"/>
        <v>0.22000000000000064</v>
      </c>
      <c r="H139" s="7">
        <f t="shared" si="20"/>
        <v>1</v>
      </c>
      <c r="J139" s="15">
        <f t="shared" si="21"/>
        <v>0</v>
      </c>
      <c r="K139" s="7">
        <f t="shared" si="22"/>
        <v>0</v>
      </c>
      <c r="L139" s="7"/>
      <c r="M139" s="15">
        <f t="shared" si="23"/>
        <v>0</v>
      </c>
      <c r="N139" s="7">
        <f t="shared" si="24"/>
        <v>0</v>
      </c>
    </row>
    <row r="140" spans="1:14" x14ac:dyDescent="0.3">
      <c r="A140" s="5" t="s">
        <v>10</v>
      </c>
      <c r="B140" s="15">
        <v>12.35</v>
      </c>
      <c r="C140" s="17">
        <v>11.86</v>
      </c>
      <c r="D140" s="15"/>
      <c r="E140" s="15">
        <f t="shared" si="18"/>
        <v>-0.49000000000000021</v>
      </c>
      <c r="F140" s="15"/>
      <c r="G140" s="15">
        <f t="shared" si="19"/>
        <v>0</v>
      </c>
      <c r="H140" s="7">
        <f t="shared" si="20"/>
        <v>0</v>
      </c>
      <c r="J140" s="15">
        <f t="shared" si="21"/>
        <v>0</v>
      </c>
      <c r="K140" s="7">
        <f t="shared" si="22"/>
        <v>0</v>
      </c>
      <c r="L140" s="7"/>
      <c r="M140" s="15">
        <f t="shared" si="23"/>
        <v>0</v>
      </c>
      <c r="N140" s="7">
        <f t="shared" si="24"/>
        <v>0</v>
      </c>
    </row>
    <row r="141" spans="1:14" x14ac:dyDescent="0.3">
      <c r="A141" s="5" t="s">
        <v>11</v>
      </c>
      <c r="B141" s="15">
        <v>12.86</v>
      </c>
      <c r="C141" s="17">
        <v>13.25</v>
      </c>
      <c r="D141" s="15"/>
      <c r="E141" s="15">
        <f t="shared" si="18"/>
        <v>0.39000000000000057</v>
      </c>
      <c r="F141" s="15"/>
      <c r="G141" s="15">
        <f t="shared" si="19"/>
        <v>0.39000000000000057</v>
      </c>
      <c r="H141" s="7">
        <f t="shared" si="20"/>
        <v>1</v>
      </c>
      <c r="J141" s="15">
        <f t="shared" si="21"/>
        <v>0</v>
      </c>
      <c r="K141" s="7">
        <f t="shared" si="22"/>
        <v>0</v>
      </c>
      <c r="L141" s="7"/>
      <c r="M141" s="15">
        <f t="shared" si="23"/>
        <v>0</v>
      </c>
      <c r="N141" s="7">
        <f t="shared" si="24"/>
        <v>0</v>
      </c>
    </row>
    <row r="142" spans="1:14" x14ac:dyDescent="0.3">
      <c r="A142" s="5" t="s">
        <v>12</v>
      </c>
      <c r="B142" s="15">
        <v>13.99</v>
      </c>
      <c r="C142" s="17">
        <v>15.01</v>
      </c>
      <c r="D142" s="15"/>
      <c r="E142" s="15">
        <f t="shared" si="18"/>
        <v>1.0199999999999996</v>
      </c>
      <c r="F142" s="15"/>
      <c r="G142" s="15">
        <f t="shared" si="19"/>
        <v>1.0199999999999996</v>
      </c>
      <c r="H142" s="7">
        <f t="shared" si="20"/>
        <v>1</v>
      </c>
      <c r="J142" s="15">
        <f t="shared" si="21"/>
        <v>0</v>
      </c>
      <c r="K142" s="7">
        <f t="shared" si="22"/>
        <v>0</v>
      </c>
      <c r="L142" s="7"/>
      <c r="M142" s="15">
        <f t="shared" si="23"/>
        <v>0</v>
      </c>
      <c r="N142" s="7">
        <f t="shared" si="24"/>
        <v>0</v>
      </c>
    </row>
    <row r="143" spans="1:14" x14ac:dyDescent="0.3">
      <c r="A143" s="5" t="s">
        <v>22</v>
      </c>
      <c r="B143" s="17">
        <v>15.03</v>
      </c>
      <c r="C143" s="17">
        <v>13.85</v>
      </c>
      <c r="D143" s="15"/>
      <c r="E143" s="15">
        <f t="shared" si="18"/>
        <v>-1.1799999999999997</v>
      </c>
      <c r="F143" s="15"/>
      <c r="G143" s="15">
        <f t="shared" si="19"/>
        <v>0</v>
      </c>
      <c r="H143" s="7">
        <f t="shared" si="20"/>
        <v>0</v>
      </c>
      <c r="J143" s="15">
        <f t="shared" si="21"/>
        <v>0</v>
      </c>
      <c r="K143" s="7">
        <f t="shared" si="22"/>
        <v>0</v>
      </c>
      <c r="L143" s="7"/>
      <c r="M143" s="15">
        <f t="shared" si="23"/>
        <v>0</v>
      </c>
      <c r="N143" s="7">
        <f t="shared" si="24"/>
        <v>0</v>
      </c>
    </row>
    <row r="144" spans="1:14" x14ac:dyDescent="0.3">
      <c r="A144" s="5" t="s">
        <v>2</v>
      </c>
      <c r="B144" s="15">
        <v>14.84</v>
      </c>
      <c r="C144" s="17">
        <v>12.9</v>
      </c>
      <c r="D144" s="15"/>
      <c r="E144" s="15">
        <f t="shared" si="18"/>
        <v>-1.9399999999999995</v>
      </c>
      <c r="F144" s="15"/>
      <c r="G144" s="15">
        <f t="shared" si="19"/>
        <v>0</v>
      </c>
      <c r="H144" s="7">
        <f t="shared" si="20"/>
        <v>0</v>
      </c>
      <c r="J144" s="15">
        <f t="shared" si="21"/>
        <v>0</v>
      </c>
      <c r="K144" s="7">
        <f t="shared" si="22"/>
        <v>0</v>
      </c>
      <c r="L144" s="7"/>
      <c r="M144" s="15">
        <f t="shared" si="23"/>
        <v>0</v>
      </c>
      <c r="N144" s="7">
        <f t="shared" si="24"/>
        <v>0</v>
      </c>
    </row>
    <row r="145" spans="1:14" x14ac:dyDescent="0.3">
      <c r="A145" s="5" t="s">
        <v>3</v>
      </c>
      <c r="B145" s="17">
        <v>14.34</v>
      </c>
      <c r="C145" s="17">
        <v>12.92</v>
      </c>
      <c r="D145" s="15"/>
      <c r="E145" s="15">
        <f t="shared" si="18"/>
        <v>-1.42</v>
      </c>
      <c r="F145" s="15"/>
      <c r="G145" s="15">
        <f t="shared" si="19"/>
        <v>0</v>
      </c>
      <c r="H145" s="7">
        <f t="shared" si="20"/>
        <v>0</v>
      </c>
      <c r="J145" s="15">
        <f t="shared" si="21"/>
        <v>0</v>
      </c>
      <c r="K145" s="7">
        <f t="shared" si="22"/>
        <v>0</v>
      </c>
      <c r="L145" s="7"/>
      <c r="M145" s="15">
        <f t="shared" si="23"/>
        <v>0</v>
      </c>
      <c r="N145" s="7">
        <f t="shared" si="24"/>
        <v>0</v>
      </c>
    </row>
    <row r="146" spans="1:14" x14ac:dyDescent="0.3">
      <c r="A146" s="5" t="s">
        <v>4</v>
      </c>
      <c r="B146" s="15">
        <v>13.22</v>
      </c>
      <c r="C146" s="17">
        <v>13.73</v>
      </c>
      <c r="D146" s="15"/>
      <c r="E146" s="15">
        <f t="shared" si="18"/>
        <v>0.50999999999999979</v>
      </c>
      <c r="F146" s="15"/>
      <c r="G146" s="15">
        <f t="shared" si="19"/>
        <v>0.50999999999999979</v>
      </c>
      <c r="H146" s="7">
        <f t="shared" si="20"/>
        <v>1</v>
      </c>
      <c r="J146" s="15">
        <f t="shared" si="21"/>
        <v>0</v>
      </c>
      <c r="K146" s="7">
        <f t="shared" si="22"/>
        <v>0</v>
      </c>
      <c r="L146" s="7"/>
      <c r="M146" s="15">
        <f t="shared" si="23"/>
        <v>0</v>
      </c>
      <c r="N146" s="7">
        <f t="shared" si="24"/>
        <v>0</v>
      </c>
    </row>
    <row r="147" spans="1:14" x14ac:dyDescent="0.3">
      <c r="A147" s="5" t="s">
        <v>5</v>
      </c>
      <c r="B147" s="15">
        <v>13.8</v>
      </c>
      <c r="C147" s="17">
        <v>15.29</v>
      </c>
      <c r="D147" s="15"/>
      <c r="E147" s="15">
        <f t="shared" si="18"/>
        <v>1.4899999999999984</v>
      </c>
      <c r="F147" s="15"/>
      <c r="G147" s="15">
        <f t="shared" si="19"/>
        <v>1.4899999999999984</v>
      </c>
      <c r="H147" s="7">
        <f t="shared" si="20"/>
        <v>1</v>
      </c>
      <c r="J147" s="15">
        <f t="shared" si="21"/>
        <v>0</v>
      </c>
      <c r="K147" s="7">
        <f t="shared" si="22"/>
        <v>0</v>
      </c>
      <c r="L147" s="7"/>
      <c r="M147" s="15">
        <f t="shared" si="23"/>
        <v>0</v>
      </c>
      <c r="N147" s="7">
        <f t="shared" si="24"/>
        <v>0</v>
      </c>
    </row>
    <row r="148" spans="1:14" x14ac:dyDescent="0.3">
      <c r="A148" s="5" t="s">
        <v>6</v>
      </c>
      <c r="B148" s="15">
        <v>15.28</v>
      </c>
      <c r="C148" s="17">
        <v>15.45</v>
      </c>
      <c r="D148" s="15"/>
      <c r="E148" s="15">
        <f t="shared" si="18"/>
        <v>0.16999999999999993</v>
      </c>
      <c r="F148" s="15"/>
      <c r="G148" s="15">
        <f t="shared" si="19"/>
        <v>0.16999999999999993</v>
      </c>
      <c r="H148" s="7">
        <f t="shared" si="20"/>
        <v>1</v>
      </c>
      <c r="J148" s="15">
        <f t="shared" si="21"/>
        <v>0</v>
      </c>
      <c r="K148" s="7">
        <f t="shared" si="22"/>
        <v>0</v>
      </c>
      <c r="L148" s="7"/>
      <c r="M148" s="15">
        <f t="shared" si="23"/>
        <v>0</v>
      </c>
      <c r="N148" s="7">
        <f t="shared" si="24"/>
        <v>0</v>
      </c>
    </row>
    <row r="149" spans="1:14" x14ac:dyDescent="0.3">
      <c r="A149" s="5" t="s">
        <v>7</v>
      </c>
      <c r="B149" s="17">
        <v>15.66</v>
      </c>
      <c r="C149" s="17">
        <v>15.75</v>
      </c>
      <c r="D149" s="15"/>
      <c r="E149" s="15">
        <f t="shared" si="18"/>
        <v>8.9999999999999858E-2</v>
      </c>
      <c r="F149" s="15"/>
      <c r="G149" s="15">
        <f t="shared" si="19"/>
        <v>8.9999999999999858E-2</v>
      </c>
      <c r="H149" s="7">
        <f t="shared" si="20"/>
        <v>1</v>
      </c>
      <c r="J149" s="15">
        <f t="shared" si="21"/>
        <v>0</v>
      </c>
      <c r="K149" s="7">
        <f t="shared" si="22"/>
        <v>0</v>
      </c>
      <c r="L149" s="7"/>
      <c r="M149" s="15">
        <f t="shared" si="23"/>
        <v>0</v>
      </c>
      <c r="N149" s="7">
        <f t="shared" si="24"/>
        <v>0</v>
      </c>
    </row>
    <row r="150" spans="1:14" x14ac:dyDescent="0.3">
      <c r="A150" s="5" t="s">
        <v>8</v>
      </c>
      <c r="B150" s="17">
        <v>15.77</v>
      </c>
      <c r="C150" s="17">
        <v>15.61</v>
      </c>
      <c r="D150" s="15"/>
      <c r="E150" s="15">
        <f t="shared" si="18"/>
        <v>-0.16000000000000014</v>
      </c>
      <c r="F150" s="15"/>
      <c r="G150" s="15">
        <f t="shared" si="19"/>
        <v>0</v>
      </c>
      <c r="H150" s="7">
        <f t="shared" si="20"/>
        <v>0</v>
      </c>
      <c r="J150" s="15">
        <f t="shared" si="21"/>
        <v>0</v>
      </c>
      <c r="K150" s="7">
        <f t="shared" si="22"/>
        <v>0</v>
      </c>
      <c r="L150" s="7"/>
      <c r="M150" s="15">
        <f t="shared" si="23"/>
        <v>0</v>
      </c>
      <c r="N150" s="7">
        <f t="shared" si="24"/>
        <v>0</v>
      </c>
    </row>
    <row r="151" spans="1:14" x14ac:dyDescent="0.3">
      <c r="A151" s="5" t="s">
        <v>9</v>
      </c>
      <c r="B151" s="15">
        <v>15.5</v>
      </c>
      <c r="C151" s="17">
        <v>16.760000000000002</v>
      </c>
      <c r="D151" s="15"/>
      <c r="E151" s="15">
        <f t="shared" ref="E151:E229" si="25">+C151-B151</f>
        <v>1.2600000000000016</v>
      </c>
      <c r="F151" s="15"/>
      <c r="G151" s="15">
        <f t="shared" ref="G151:G229" si="26">IF(E151&gt;0,E151,0)</f>
        <v>1.2600000000000016</v>
      </c>
      <c r="H151" s="7">
        <f t="shared" ref="H151:H229" si="27">IF(G151&gt;0,1,0)</f>
        <v>1</v>
      </c>
      <c r="J151" s="15">
        <f t="shared" si="21"/>
        <v>0</v>
      </c>
      <c r="K151" s="7">
        <f t="shared" si="22"/>
        <v>0</v>
      </c>
      <c r="L151" s="7"/>
      <c r="M151" s="15">
        <f t="shared" si="23"/>
        <v>0</v>
      </c>
      <c r="N151" s="7">
        <f t="shared" si="24"/>
        <v>0</v>
      </c>
    </row>
    <row r="152" spans="1:14" x14ac:dyDescent="0.3">
      <c r="A152" s="5" t="s">
        <v>10</v>
      </c>
      <c r="B152" s="15">
        <v>16.579999999999998</v>
      </c>
      <c r="C152" s="17">
        <v>17.149999999999999</v>
      </c>
      <c r="D152" s="15"/>
      <c r="E152" s="15">
        <f t="shared" si="25"/>
        <v>0.57000000000000028</v>
      </c>
      <c r="F152" s="15"/>
      <c r="G152" s="15">
        <f t="shared" si="26"/>
        <v>0.57000000000000028</v>
      </c>
      <c r="H152" s="7">
        <f t="shared" si="27"/>
        <v>1</v>
      </c>
      <c r="J152" s="15">
        <f t="shared" si="21"/>
        <v>0</v>
      </c>
      <c r="K152" s="7">
        <f t="shared" si="22"/>
        <v>0</v>
      </c>
      <c r="L152" s="7"/>
      <c r="M152" s="15">
        <f t="shared" si="23"/>
        <v>0</v>
      </c>
      <c r="N152" s="7">
        <f t="shared" si="24"/>
        <v>0</v>
      </c>
    </row>
    <row r="153" spans="1:14" x14ac:dyDescent="0.3">
      <c r="A153" s="5" t="s">
        <v>11</v>
      </c>
      <c r="B153" s="15">
        <v>17.239999999999998</v>
      </c>
      <c r="C153" s="17">
        <v>16.68</v>
      </c>
      <c r="D153" s="15"/>
      <c r="E153" s="15">
        <f t="shared" si="25"/>
        <v>-0.55999999999999872</v>
      </c>
      <c r="F153" s="15"/>
      <c r="G153" s="15">
        <f t="shared" si="26"/>
        <v>0</v>
      </c>
      <c r="H153" s="7">
        <f t="shared" si="27"/>
        <v>0</v>
      </c>
      <c r="J153" s="15">
        <f t="shared" si="21"/>
        <v>0</v>
      </c>
      <c r="K153" s="7">
        <f t="shared" si="22"/>
        <v>0</v>
      </c>
      <c r="L153" s="7"/>
      <c r="M153" s="15">
        <f t="shared" si="23"/>
        <v>0</v>
      </c>
      <c r="N153" s="7">
        <f t="shared" si="24"/>
        <v>0</v>
      </c>
    </row>
    <row r="154" spans="1:14" x14ac:dyDescent="0.3">
      <c r="A154" s="5" t="s">
        <v>12</v>
      </c>
      <c r="B154" s="15">
        <v>16.96</v>
      </c>
      <c r="C154" s="15">
        <v>15.03</v>
      </c>
      <c r="D154" s="15"/>
      <c r="E154" s="15">
        <f t="shared" si="25"/>
        <v>-1.9300000000000015</v>
      </c>
      <c r="F154" s="15"/>
      <c r="G154" s="15">
        <f t="shared" si="26"/>
        <v>0</v>
      </c>
      <c r="H154" s="7">
        <f t="shared" si="27"/>
        <v>0</v>
      </c>
      <c r="J154" s="15">
        <f t="shared" si="21"/>
        <v>0</v>
      </c>
      <c r="K154" s="7">
        <f t="shared" si="22"/>
        <v>0</v>
      </c>
      <c r="L154" s="7"/>
      <c r="M154" s="15">
        <f t="shared" si="23"/>
        <v>0</v>
      </c>
      <c r="N154" s="7">
        <f t="shared" si="24"/>
        <v>0</v>
      </c>
    </row>
    <row r="155" spans="1:14" x14ac:dyDescent="0.3">
      <c r="A155" s="5" t="s">
        <v>23</v>
      </c>
      <c r="B155" s="17">
        <v>15.2</v>
      </c>
      <c r="C155" s="17">
        <v>16.420000000000002</v>
      </c>
      <c r="D155" s="15"/>
      <c r="E155" s="15">
        <f t="shared" si="25"/>
        <v>1.2200000000000024</v>
      </c>
      <c r="F155" s="15"/>
      <c r="G155" s="15">
        <f t="shared" si="26"/>
        <v>1.2200000000000024</v>
      </c>
      <c r="H155" s="7">
        <f t="shared" si="27"/>
        <v>1</v>
      </c>
      <c r="J155" s="15">
        <f t="shared" si="21"/>
        <v>0</v>
      </c>
      <c r="K155" s="7">
        <f t="shared" si="22"/>
        <v>0</v>
      </c>
      <c r="L155" s="7"/>
      <c r="M155" s="15">
        <f t="shared" si="23"/>
        <v>0</v>
      </c>
      <c r="N155" s="7">
        <f t="shared" si="24"/>
        <v>0</v>
      </c>
    </row>
    <row r="156" spans="1:14" x14ac:dyDescent="0.3">
      <c r="A156" s="5" t="s">
        <v>2</v>
      </c>
      <c r="B156" s="15">
        <v>15.89</v>
      </c>
      <c r="C156" s="17">
        <v>18.399999999999999</v>
      </c>
      <c r="D156" s="15"/>
      <c r="E156" s="15">
        <f t="shared" si="25"/>
        <v>2.509999999999998</v>
      </c>
      <c r="F156" s="15"/>
      <c r="G156" s="15">
        <f t="shared" si="26"/>
        <v>2.509999999999998</v>
      </c>
      <c r="H156" s="7">
        <f t="shared" si="27"/>
        <v>1</v>
      </c>
      <c r="J156" s="15">
        <f t="shared" si="21"/>
        <v>0.90999999999999792</v>
      </c>
      <c r="K156" s="7">
        <f t="shared" si="22"/>
        <v>1</v>
      </c>
      <c r="L156" s="7"/>
      <c r="M156" s="15">
        <f t="shared" si="23"/>
        <v>0.30999999999999783</v>
      </c>
      <c r="N156" s="7">
        <f t="shared" si="24"/>
        <v>1</v>
      </c>
    </row>
    <row r="157" spans="1:14" x14ac:dyDescent="0.3">
      <c r="A157" s="5" t="s">
        <v>3</v>
      </c>
      <c r="B157" s="17">
        <v>18.23</v>
      </c>
      <c r="C157" s="17">
        <v>19.41</v>
      </c>
      <c r="D157" s="15"/>
      <c r="E157" s="15">
        <f t="shared" si="25"/>
        <v>1.1799999999999997</v>
      </c>
      <c r="F157" s="15"/>
      <c r="G157" s="15">
        <f t="shared" si="26"/>
        <v>1.1799999999999997</v>
      </c>
      <c r="H157" s="7">
        <f t="shared" si="27"/>
        <v>1</v>
      </c>
      <c r="J157" s="15">
        <f t="shared" si="21"/>
        <v>0</v>
      </c>
      <c r="K157" s="7">
        <f t="shared" si="22"/>
        <v>0</v>
      </c>
      <c r="L157" s="7"/>
      <c r="M157" s="15">
        <f t="shared" si="23"/>
        <v>0</v>
      </c>
      <c r="N157" s="7">
        <f t="shared" si="24"/>
        <v>0</v>
      </c>
    </row>
    <row r="158" spans="1:14" x14ac:dyDescent="0.3">
      <c r="A158" s="5" t="s">
        <v>4</v>
      </c>
      <c r="B158" s="15">
        <v>19.43</v>
      </c>
      <c r="C158" s="17">
        <v>19.78</v>
      </c>
      <c r="D158" s="15"/>
      <c r="E158" s="15">
        <f t="shared" si="25"/>
        <v>0.35000000000000142</v>
      </c>
      <c r="F158" s="15"/>
      <c r="G158" s="15">
        <f t="shared" si="26"/>
        <v>0.35000000000000142</v>
      </c>
      <c r="H158" s="7">
        <f t="shared" si="27"/>
        <v>1</v>
      </c>
      <c r="J158" s="15">
        <f t="shared" si="21"/>
        <v>0</v>
      </c>
      <c r="K158" s="7">
        <f t="shared" si="22"/>
        <v>0</v>
      </c>
      <c r="L158" s="7"/>
      <c r="M158" s="15">
        <f t="shared" si="23"/>
        <v>0</v>
      </c>
      <c r="N158" s="7">
        <f t="shared" si="24"/>
        <v>0</v>
      </c>
    </row>
    <row r="159" spans="1:14" x14ac:dyDescent="0.3">
      <c r="A159" s="5" t="s">
        <v>5</v>
      </c>
      <c r="B159" s="15">
        <v>19.75</v>
      </c>
      <c r="C159" s="17">
        <v>20.29</v>
      </c>
      <c r="D159" s="15"/>
      <c r="E159" s="15">
        <f t="shared" si="25"/>
        <v>0.53999999999999915</v>
      </c>
      <c r="F159" s="15"/>
      <c r="G159" s="15">
        <f t="shared" si="26"/>
        <v>0.53999999999999915</v>
      </c>
      <c r="H159" s="7">
        <f t="shared" si="27"/>
        <v>1</v>
      </c>
      <c r="J159" s="15">
        <f t="shared" si="21"/>
        <v>0</v>
      </c>
      <c r="K159" s="7">
        <f t="shared" si="22"/>
        <v>0</v>
      </c>
      <c r="L159" s="7"/>
      <c r="M159" s="15">
        <f t="shared" si="23"/>
        <v>0</v>
      </c>
      <c r="N159" s="7">
        <f t="shared" si="24"/>
        <v>0</v>
      </c>
    </row>
    <row r="160" spans="1:14" x14ac:dyDescent="0.3">
      <c r="A160" s="5" t="s">
        <v>6</v>
      </c>
      <c r="B160" s="15">
        <v>20.32</v>
      </c>
      <c r="C160" s="17">
        <v>21.05</v>
      </c>
      <c r="D160" s="15"/>
      <c r="E160" s="15">
        <f t="shared" si="25"/>
        <v>0.73000000000000043</v>
      </c>
      <c r="F160" s="15"/>
      <c r="G160" s="15">
        <f t="shared" si="26"/>
        <v>0.73000000000000043</v>
      </c>
      <c r="H160" s="7">
        <f t="shared" si="27"/>
        <v>1</v>
      </c>
      <c r="J160" s="15">
        <f t="shared" si="21"/>
        <v>0</v>
      </c>
      <c r="K160" s="7">
        <f t="shared" si="22"/>
        <v>0</v>
      </c>
      <c r="L160" s="7"/>
      <c r="M160" s="15">
        <f t="shared" si="23"/>
        <v>0</v>
      </c>
      <c r="N160" s="7">
        <f t="shared" si="24"/>
        <v>0</v>
      </c>
    </row>
    <row r="161" spans="1:15" x14ac:dyDescent="0.3">
      <c r="A161" s="5" t="s">
        <v>7</v>
      </c>
      <c r="B161" s="17">
        <v>21.03</v>
      </c>
      <c r="C161" s="17">
        <v>20.329999999999998</v>
      </c>
      <c r="D161" s="15"/>
      <c r="E161" s="15">
        <f t="shared" si="25"/>
        <v>-0.70000000000000284</v>
      </c>
      <c r="F161" s="15"/>
      <c r="G161" s="15">
        <f t="shared" si="26"/>
        <v>0</v>
      </c>
      <c r="H161" s="7">
        <f t="shared" si="27"/>
        <v>0</v>
      </c>
      <c r="J161" s="15">
        <f t="shared" si="21"/>
        <v>0</v>
      </c>
      <c r="K161" s="7">
        <f t="shared" si="22"/>
        <v>0</v>
      </c>
      <c r="L161" s="7"/>
      <c r="M161" s="15">
        <f t="shared" si="23"/>
        <v>0</v>
      </c>
      <c r="N161" s="7">
        <f t="shared" si="24"/>
        <v>0</v>
      </c>
    </row>
    <row r="162" spans="1:15" x14ac:dyDescent="0.3">
      <c r="A162" s="5" t="s">
        <v>8</v>
      </c>
      <c r="B162" s="17">
        <v>21.43</v>
      </c>
      <c r="C162" s="17">
        <v>20.14</v>
      </c>
      <c r="D162" s="15"/>
      <c r="E162" s="15">
        <f t="shared" si="25"/>
        <v>-1.2899999999999991</v>
      </c>
      <c r="F162" s="15"/>
      <c r="G162" s="15">
        <f t="shared" si="26"/>
        <v>0</v>
      </c>
      <c r="H162" s="7">
        <f t="shared" si="27"/>
        <v>0</v>
      </c>
      <c r="J162" s="15">
        <f t="shared" si="21"/>
        <v>0</v>
      </c>
      <c r="K162" s="7">
        <f t="shared" si="22"/>
        <v>0</v>
      </c>
      <c r="L162" s="7"/>
      <c r="M162" s="15">
        <f t="shared" si="23"/>
        <v>0</v>
      </c>
      <c r="N162" s="7">
        <f t="shared" si="24"/>
        <v>0</v>
      </c>
    </row>
    <row r="163" spans="1:15" x14ac:dyDescent="0.3">
      <c r="A163" s="5" t="s">
        <v>9</v>
      </c>
      <c r="B163" s="15">
        <v>21.78</v>
      </c>
      <c r="C163" s="17">
        <v>19.53</v>
      </c>
      <c r="D163" s="15"/>
      <c r="E163" s="15">
        <f>+C163-B163</f>
        <v>-2.25</v>
      </c>
      <c r="F163" s="15"/>
      <c r="G163" s="15">
        <f>IF(E163&gt;0,E163,0)</f>
        <v>0</v>
      </c>
      <c r="H163" s="7">
        <f>IF(G163&gt;0,1,0)</f>
        <v>0</v>
      </c>
      <c r="J163" s="15">
        <f t="shared" si="21"/>
        <v>0</v>
      </c>
      <c r="K163" s="7">
        <f t="shared" si="22"/>
        <v>0</v>
      </c>
      <c r="L163" s="7"/>
      <c r="M163" s="15">
        <f t="shared" si="23"/>
        <v>0</v>
      </c>
      <c r="N163" s="7">
        <f t="shared" si="24"/>
        <v>0</v>
      </c>
    </row>
    <row r="164" spans="1:15" x14ac:dyDescent="0.3">
      <c r="A164" s="5" t="s">
        <v>10</v>
      </c>
      <c r="B164" s="17">
        <v>19.559999999999999</v>
      </c>
      <c r="C164" s="17">
        <v>18.41</v>
      </c>
      <c r="D164" s="15"/>
      <c r="E164" s="15">
        <f>+C164-B164</f>
        <v>-1.1499999999999986</v>
      </c>
      <c r="F164" s="15"/>
      <c r="G164" s="15">
        <f>IF(E164&gt;0,E164,0)</f>
        <v>0</v>
      </c>
      <c r="H164" s="7">
        <f>IF(G164&gt;0,1,0)</f>
        <v>0</v>
      </c>
      <c r="J164" s="15">
        <f t="shared" si="21"/>
        <v>0</v>
      </c>
      <c r="K164" s="7">
        <f t="shared" si="22"/>
        <v>0</v>
      </c>
      <c r="L164" s="7"/>
      <c r="M164" s="15">
        <f t="shared" si="23"/>
        <v>0</v>
      </c>
      <c r="N164" s="7">
        <f t="shared" si="24"/>
        <v>0</v>
      </c>
    </row>
    <row r="165" spans="1:15" x14ac:dyDescent="0.3">
      <c r="A165" s="5"/>
      <c r="B165" s="17"/>
      <c r="C165" s="17"/>
      <c r="D165" s="15"/>
      <c r="E165" s="15"/>
      <c r="F165" s="15"/>
      <c r="G165" s="15"/>
      <c r="J165" s="15"/>
      <c r="K165" s="7"/>
      <c r="M165" s="15"/>
      <c r="N165" s="7"/>
    </row>
    <row r="166" spans="1:15" x14ac:dyDescent="0.3">
      <c r="A166" s="5"/>
      <c r="B166" s="17"/>
      <c r="C166" s="17"/>
      <c r="D166" s="15"/>
      <c r="E166" s="15"/>
      <c r="F166" s="15"/>
      <c r="G166" s="15"/>
      <c r="J166" s="15"/>
      <c r="K166" s="7"/>
      <c r="M166" s="29"/>
      <c r="N166" s="33"/>
    </row>
    <row r="167" spans="1:15" x14ac:dyDescent="0.3">
      <c r="A167" s="5"/>
      <c r="B167" s="17"/>
      <c r="C167" s="17"/>
      <c r="D167" s="15"/>
      <c r="E167" s="15"/>
      <c r="F167" s="15"/>
      <c r="G167" s="15"/>
      <c r="J167" s="15"/>
      <c r="K167" s="7"/>
      <c r="M167" s="15"/>
      <c r="N167" s="7"/>
      <c r="O167" s="29" t="s">
        <v>80</v>
      </c>
    </row>
    <row r="168" spans="1:15" x14ac:dyDescent="0.3">
      <c r="A168" s="5"/>
      <c r="B168" s="17"/>
      <c r="C168" s="17"/>
      <c r="D168" s="15"/>
      <c r="E168" s="15"/>
      <c r="F168" s="15"/>
      <c r="G168" s="15"/>
      <c r="J168" s="15"/>
      <c r="K168" s="7"/>
      <c r="M168" s="15"/>
      <c r="N168" s="7"/>
    </row>
    <row r="169" spans="1:15" x14ac:dyDescent="0.3">
      <c r="A169" s="5"/>
      <c r="B169" s="17"/>
      <c r="C169" s="17"/>
      <c r="D169" s="15"/>
      <c r="E169" s="15"/>
      <c r="F169" s="15"/>
      <c r="G169" s="15"/>
      <c r="J169" s="15"/>
      <c r="K169" s="7"/>
      <c r="M169" s="15"/>
      <c r="N169" s="32" t="str">
        <f>+N1</f>
        <v>Exhibit NMPF - 37A</v>
      </c>
    </row>
    <row r="170" spans="1:15" x14ac:dyDescent="0.3">
      <c r="A170" s="21" t="s">
        <v>52</v>
      </c>
    </row>
    <row r="171" spans="1:15" ht="109.2" customHeight="1" x14ac:dyDescent="0.3">
      <c r="A171" s="1"/>
      <c r="B171" s="2" t="s">
        <v>0</v>
      </c>
      <c r="C171" s="2" t="s">
        <v>38</v>
      </c>
      <c r="E171" s="2" t="s">
        <v>41</v>
      </c>
      <c r="F171" s="2"/>
      <c r="G171" s="2" t="s">
        <v>113</v>
      </c>
      <c r="H171" s="2" t="s">
        <v>98</v>
      </c>
      <c r="J171" s="2" t="s">
        <v>114</v>
      </c>
      <c r="K171" s="2" t="s">
        <v>99</v>
      </c>
      <c r="L171" s="2"/>
      <c r="M171" s="2" t="s">
        <v>115</v>
      </c>
      <c r="N171" s="2" t="s">
        <v>100</v>
      </c>
    </row>
    <row r="173" spans="1:15" x14ac:dyDescent="0.3">
      <c r="A173" s="5" t="s">
        <v>11</v>
      </c>
      <c r="B173" s="15">
        <v>18.45</v>
      </c>
      <c r="C173" s="17">
        <v>17.87</v>
      </c>
      <c r="D173" s="15"/>
      <c r="E173" s="15">
        <f t="shared" si="25"/>
        <v>-0.57999999999999829</v>
      </c>
      <c r="F173" s="15"/>
      <c r="G173" s="15">
        <f t="shared" si="26"/>
        <v>0</v>
      </c>
      <c r="H173" s="7">
        <f t="shared" si="27"/>
        <v>0</v>
      </c>
      <c r="J173" s="15">
        <f t="shared" ref="J173:J221" si="28">IF(C173&gt;(B173+1.6),C173-B173-1.6,0)</f>
        <v>0</v>
      </c>
      <c r="K173" s="7">
        <f t="shared" ref="K173:K221" si="29">IF(J173&gt;0,1,0)</f>
        <v>0</v>
      </c>
      <c r="L173" s="7"/>
      <c r="M173" s="15">
        <f t="shared" ref="M173:M221" si="30">IF(C173&gt;(B173+2.2),C173-B173-2.2,0)</f>
        <v>0</v>
      </c>
      <c r="N173" s="7">
        <f t="shared" ref="N173:N221" si="31">IF(M173&gt;0,1,0)</f>
        <v>0</v>
      </c>
    </row>
    <row r="174" spans="1:15" x14ac:dyDescent="0.3">
      <c r="A174" s="5" t="s">
        <v>12</v>
      </c>
      <c r="B174" s="15">
        <v>18.47</v>
      </c>
      <c r="C174" s="17">
        <v>16.87</v>
      </c>
      <c r="D174" s="15"/>
      <c r="E174" s="15">
        <f t="shared" si="25"/>
        <v>-1.5999999999999979</v>
      </c>
      <c r="F174" s="15"/>
      <c r="G174" s="15">
        <f t="shared" si="26"/>
        <v>0</v>
      </c>
      <c r="H174" s="7">
        <f t="shared" si="27"/>
        <v>0</v>
      </c>
      <c r="J174" s="15">
        <f t="shared" si="28"/>
        <v>0</v>
      </c>
      <c r="K174" s="7">
        <f t="shared" si="29"/>
        <v>0</v>
      </c>
      <c r="L174" s="7"/>
      <c r="M174" s="15">
        <f t="shared" si="30"/>
        <v>0</v>
      </c>
      <c r="N174" s="7">
        <f t="shared" si="31"/>
        <v>0</v>
      </c>
    </row>
    <row r="175" spans="1:15" x14ac:dyDescent="0.3">
      <c r="A175" s="5" t="s">
        <v>24</v>
      </c>
      <c r="B175" s="17">
        <v>18.8</v>
      </c>
      <c r="C175" s="17">
        <v>16.559999999999999</v>
      </c>
      <c r="D175" s="15"/>
      <c r="E175" s="15">
        <f t="shared" si="25"/>
        <v>-2.240000000000002</v>
      </c>
      <c r="F175" s="15"/>
      <c r="G175" s="15">
        <f t="shared" si="26"/>
        <v>0</v>
      </c>
      <c r="H175" s="7">
        <f t="shared" si="27"/>
        <v>0</v>
      </c>
      <c r="J175" s="15">
        <f t="shared" si="28"/>
        <v>0</v>
      </c>
      <c r="K175" s="7">
        <f t="shared" si="29"/>
        <v>0</v>
      </c>
      <c r="L175" s="7"/>
      <c r="M175" s="15">
        <f t="shared" si="30"/>
        <v>0</v>
      </c>
      <c r="N175" s="7">
        <f t="shared" si="31"/>
        <v>0</v>
      </c>
    </row>
    <row r="176" spans="1:15" x14ac:dyDescent="0.3">
      <c r="A176" s="5" t="s">
        <v>2</v>
      </c>
      <c r="B176" s="15">
        <v>17.03</v>
      </c>
      <c r="C176" s="17">
        <v>15.92</v>
      </c>
      <c r="D176" s="15"/>
      <c r="E176" s="15">
        <f t="shared" si="25"/>
        <v>-1.1100000000000012</v>
      </c>
      <c r="F176" s="15"/>
      <c r="G176" s="15">
        <f t="shared" si="26"/>
        <v>0</v>
      </c>
      <c r="H176" s="7">
        <f t="shared" si="27"/>
        <v>0</v>
      </c>
      <c r="J176" s="15">
        <f t="shared" si="28"/>
        <v>0</v>
      </c>
      <c r="K176" s="7">
        <f t="shared" si="29"/>
        <v>0</v>
      </c>
      <c r="L176" s="7"/>
      <c r="M176" s="15">
        <f t="shared" si="30"/>
        <v>0</v>
      </c>
      <c r="N176" s="7">
        <f t="shared" si="31"/>
        <v>0</v>
      </c>
    </row>
    <row r="177" spans="1:14" x14ac:dyDescent="0.3">
      <c r="A177" s="5" t="s">
        <v>3</v>
      </c>
      <c r="B177" s="17">
        <v>16.3</v>
      </c>
      <c r="C177" s="17">
        <v>15.35</v>
      </c>
      <c r="D177" s="15"/>
      <c r="E177" s="15">
        <f t="shared" si="25"/>
        <v>-0.95000000000000107</v>
      </c>
      <c r="F177" s="15"/>
      <c r="G177" s="15">
        <f t="shared" si="26"/>
        <v>0</v>
      </c>
      <c r="H177" s="7">
        <f t="shared" si="27"/>
        <v>0</v>
      </c>
      <c r="J177" s="15">
        <f t="shared" si="28"/>
        <v>0</v>
      </c>
      <c r="K177" s="7">
        <f t="shared" si="29"/>
        <v>0</v>
      </c>
      <c r="L177" s="7"/>
      <c r="M177" s="15">
        <f t="shared" si="30"/>
        <v>0</v>
      </c>
      <c r="N177" s="7">
        <f t="shared" si="31"/>
        <v>0</v>
      </c>
    </row>
    <row r="178" spans="1:14" x14ac:dyDescent="0.3">
      <c r="A178" s="5" t="s">
        <v>4</v>
      </c>
      <c r="B178" s="15">
        <v>15.66</v>
      </c>
      <c r="C178" s="17">
        <v>14.8</v>
      </c>
      <c r="D178" s="15"/>
      <c r="E178" s="15">
        <f t="shared" si="25"/>
        <v>-0.85999999999999943</v>
      </c>
      <c r="F178" s="15"/>
      <c r="G178" s="15">
        <f t="shared" si="26"/>
        <v>0</v>
      </c>
      <c r="H178" s="7">
        <f t="shared" si="27"/>
        <v>0</v>
      </c>
      <c r="J178" s="15">
        <f t="shared" si="28"/>
        <v>0</v>
      </c>
      <c r="K178" s="7">
        <f t="shared" si="29"/>
        <v>0</v>
      </c>
      <c r="L178" s="7"/>
      <c r="M178" s="15">
        <f t="shared" si="30"/>
        <v>0</v>
      </c>
      <c r="N178" s="7">
        <f t="shared" si="31"/>
        <v>0</v>
      </c>
    </row>
    <row r="179" spans="1:14" x14ac:dyDescent="0.3">
      <c r="A179" s="5" t="s">
        <v>5</v>
      </c>
      <c r="B179" s="15">
        <v>15.85</v>
      </c>
      <c r="C179" s="17">
        <v>13.55</v>
      </c>
      <c r="D179" s="15"/>
      <c r="E179" s="15">
        <f t="shared" si="25"/>
        <v>-2.2999999999999989</v>
      </c>
      <c r="F179" s="15"/>
      <c r="G179" s="15">
        <f t="shared" si="26"/>
        <v>0</v>
      </c>
      <c r="H179" s="7">
        <f t="shared" si="27"/>
        <v>0</v>
      </c>
      <c r="J179" s="15">
        <f t="shared" si="28"/>
        <v>0</v>
      </c>
      <c r="K179" s="7">
        <f t="shared" si="29"/>
        <v>0</v>
      </c>
      <c r="L179" s="7"/>
      <c r="M179" s="15">
        <f t="shared" si="30"/>
        <v>0</v>
      </c>
      <c r="N179" s="7">
        <f t="shared" si="31"/>
        <v>0</v>
      </c>
    </row>
    <row r="180" spans="1:14" x14ac:dyDescent="0.3">
      <c r="A180" s="5" t="s">
        <v>6</v>
      </c>
      <c r="B180" s="15">
        <v>15.24</v>
      </c>
      <c r="C180" s="17">
        <v>13.24</v>
      </c>
      <c r="D180" s="15"/>
      <c r="E180" s="15">
        <f t="shared" si="25"/>
        <v>-2</v>
      </c>
      <c r="F180" s="15"/>
      <c r="G180" s="15">
        <f t="shared" si="26"/>
        <v>0</v>
      </c>
      <c r="H180" s="7">
        <f t="shared" si="27"/>
        <v>0</v>
      </c>
      <c r="J180" s="15">
        <f t="shared" si="28"/>
        <v>0</v>
      </c>
      <c r="K180" s="7">
        <f t="shared" si="29"/>
        <v>0</v>
      </c>
      <c r="L180" s="7"/>
      <c r="M180" s="15">
        <f t="shared" si="30"/>
        <v>0</v>
      </c>
      <c r="N180" s="7">
        <f t="shared" si="31"/>
        <v>0</v>
      </c>
    </row>
    <row r="181" spans="1:14" x14ac:dyDescent="0.3">
      <c r="A181" s="5" t="s">
        <v>7</v>
      </c>
      <c r="B181" s="17">
        <v>15.51</v>
      </c>
      <c r="C181" s="17">
        <v>14.45</v>
      </c>
      <c r="D181" s="15"/>
      <c r="E181" s="15">
        <f t="shared" si="25"/>
        <v>-1.0600000000000005</v>
      </c>
      <c r="F181" s="15"/>
      <c r="G181" s="15">
        <f t="shared" si="26"/>
        <v>0</v>
      </c>
      <c r="H181" s="7">
        <f t="shared" si="27"/>
        <v>0</v>
      </c>
      <c r="J181" s="15">
        <f t="shared" si="28"/>
        <v>0</v>
      </c>
      <c r="K181" s="7">
        <f t="shared" si="29"/>
        <v>0</v>
      </c>
      <c r="L181" s="7"/>
      <c r="M181" s="15">
        <f t="shared" si="30"/>
        <v>0</v>
      </c>
      <c r="N181" s="7">
        <f t="shared" si="31"/>
        <v>0</v>
      </c>
    </row>
    <row r="182" spans="1:14" x14ac:dyDescent="0.3">
      <c r="A182" s="5" t="s">
        <v>8</v>
      </c>
      <c r="B182" s="17">
        <v>16.55</v>
      </c>
      <c r="C182" s="17">
        <v>15.76</v>
      </c>
      <c r="D182" s="15"/>
      <c r="E182" s="15">
        <f t="shared" si="25"/>
        <v>-0.79000000000000092</v>
      </c>
      <c r="F182" s="15"/>
      <c r="G182" s="15">
        <f t="shared" si="26"/>
        <v>0</v>
      </c>
      <c r="H182" s="7">
        <f t="shared" si="27"/>
        <v>0</v>
      </c>
      <c r="J182" s="15">
        <f t="shared" si="28"/>
        <v>0</v>
      </c>
      <c r="K182" s="7">
        <f t="shared" si="29"/>
        <v>0</v>
      </c>
      <c r="L182" s="7"/>
      <c r="M182" s="15">
        <f t="shared" si="30"/>
        <v>0</v>
      </c>
      <c r="N182" s="7">
        <f t="shared" si="31"/>
        <v>0</v>
      </c>
    </row>
    <row r="183" spans="1:14" x14ac:dyDescent="0.3">
      <c r="A183" s="5" t="s">
        <v>9</v>
      </c>
      <c r="B183" s="15">
        <v>17.59</v>
      </c>
      <c r="C183" s="17">
        <v>17.41</v>
      </c>
      <c r="D183" s="15"/>
      <c r="E183" s="15">
        <f t="shared" si="25"/>
        <v>-0.17999999999999972</v>
      </c>
      <c r="F183" s="15"/>
      <c r="G183" s="15">
        <f t="shared" si="26"/>
        <v>0</v>
      </c>
      <c r="H183" s="7">
        <f t="shared" si="27"/>
        <v>0</v>
      </c>
      <c r="J183" s="15">
        <f t="shared" si="28"/>
        <v>0</v>
      </c>
      <c r="K183" s="7">
        <f t="shared" si="29"/>
        <v>0</v>
      </c>
      <c r="L183" s="7"/>
      <c r="M183" s="15">
        <f t="shared" si="30"/>
        <v>0</v>
      </c>
      <c r="N183" s="7">
        <f t="shared" si="31"/>
        <v>0</v>
      </c>
    </row>
    <row r="184" spans="1:14" x14ac:dyDescent="0.3">
      <c r="A184" s="5" t="s">
        <v>10</v>
      </c>
      <c r="B184" s="17">
        <v>18.88</v>
      </c>
      <c r="C184" s="17">
        <v>18.54</v>
      </c>
      <c r="D184" s="15"/>
      <c r="E184" s="15">
        <f t="shared" si="25"/>
        <v>-0.33999999999999986</v>
      </c>
      <c r="F184" s="15"/>
      <c r="G184" s="15">
        <f t="shared" si="26"/>
        <v>0</v>
      </c>
      <c r="H184" s="7">
        <f t="shared" si="27"/>
        <v>0</v>
      </c>
      <c r="J184" s="15">
        <f t="shared" si="28"/>
        <v>0</v>
      </c>
      <c r="K184" s="7">
        <f t="shared" si="29"/>
        <v>0</v>
      </c>
      <c r="L184" s="7"/>
      <c r="M184" s="15">
        <f t="shared" si="30"/>
        <v>0</v>
      </c>
      <c r="N184" s="7">
        <f t="shared" si="31"/>
        <v>0</v>
      </c>
    </row>
    <row r="185" spans="1:14" x14ac:dyDescent="0.3">
      <c r="A185" s="5" t="s">
        <v>11</v>
      </c>
      <c r="B185" s="15">
        <v>20.7</v>
      </c>
      <c r="C185" s="17">
        <v>18.66</v>
      </c>
      <c r="D185" s="15"/>
      <c r="E185" s="15">
        <f t="shared" si="25"/>
        <v>-2.0399999999999991</v>
      </c>
      <c r="F185" s="15"/>
      <c r="G185" s="15">
        <f t="shared" si="26"/>
        <v>0</v>
      </c>
      <c r="H185" s="7">
        <f t="shared" si="27"/>
        <v>0</v>
      </c>
      <c r="J185" s="15">
        <f t="shared" si="28"/>
        <v>0</v>
      </c>
      <c r="K185" s="7">
        <f t="shared" si="29"/>
        <v>0</v>
      </c>
      <c r="L185" s="7"/>
      <c r="M185" s="15">
        <f t="shared" si="30"/>
        <v>0</v>
      </c>
      <c r="N185" s="7">
        <f t="shared" si="31"/>
        <v>0</v>
      </c>
    </row>
    <row r="186" spans="1:14" x14ac:dyDescent="0.3">
      <c r="A186" s="5" t="s">
        <v>12</v>
      </c>
      <c r="B186" s="15">
        <v>21.39</v>
      </c>
      <c r="C186" s="15">
        <v>17.829999999999998</v>
      </c>
      <c r="D186" s="15"/>
      <c r="E186" s="15">
        <f t="shared" si="25"/>
        <v>-3.5600000000000023</v>
      </c>
      <c r="F186" s="15"/>
      <c r="G186" s="15">
        <f t="shared" si="26"/>
        <v>0</v>
      </c>
      <c r="H186" s="7">
        <f t="shared" si="27"/>
        <v>0</v>
      </c>
      <c r="J186" s="15">
        <f t="shared" si="28"/>
        <v>0</v>
      </c>
      <c r="K186" s="7">
        <f t="shared" si="29"/>
        <v>0</v>
      </c>
      <c r="L186" s="7"/>
      <c r="M186" s="15">
        <f t="shared" si="30"/>
        <v>0</v>
      </c>
      <c r="N186" s="7">
        <f t="shared" si="31"/>
        <v>0</v>
      </c>
    </row>
    <row r="187" spans="1:14" x14ac:dyDescent="0.3">
      <c r="A187" s="5" t="s">
        <v>25</v>
      </c>
      <c r="B187" s="17">
        <v>18.97</v>
      </c>
      <c r="C187" s="17">
        <v>17.63</v>
      </c>
      <c r="D187" s="15"/>
      <c r="E187" s="15">
        <f t="shared" si="25"/>
        <v>-1.3399999999999999</v>
      </c>
      <c r="F187" s="15"/>
      <c r="G187" s="15">
        <f t="shared" si="26"/>
        <v>0</v>
      </c>
      <c r="H187" s="7">
        <f t="shared" si="27"/>
        <v>0</v>
      </c>
      <c r="J187" s="15">
        <f t="shared" si="28"/>
        <v>0</v>
      </c>
      <c r="K187" s="7">
        <f t="shared" si="29"/>
        <v>0</v>
      </c>
      <c r="L187" s="7"/>
      <c r="M187" s="15">
        <f t="shared" si="30"/>
        <v>0</v>
      </c>
      <c r="N187" s="7">
        <f t="shared" si="31"/>
        <v>0</v>
      </c>
    </row>
    <row r="188" spans="1:14" x14ac:dyDescent="0.3">
      <c r="A188" s="5" t="s">
        <v>2</v>
      </c>
      <c r="B188" s="15">
        <v>18.21</v>
      </c>
      <c r="C188" s="17">
        <v>17.75</v>
      </c>
      <c r="D188" s="15"/>
      <c r="E188" s="15">
        <f t="shared" si="25"/>
        <v>-0.46000000000000085</v>
      </c>
      <c r="F188" s="15"/>
      <c r="G188" s="15">
        <f t="shared" si="26"/>
        <v>0</v>
      </c>
      <c r="H188" s="7">
        <f t="shared" si="27"/>
        <v>0</v>
      </c>
      <c r="J188" s="15">
        <f t="shared" si="28"/>
        <v>0</v>
      </c>
      <c r="K188" s="7">
        <f t="shared" si="29"/>
        <v>0</v>
      </c>
      <c r="L188" s="7"/>
      <c r="M188" s="15">
        <f t="shared" si="30"/>
        <v>0</v>
      </c>
      <c r="N188" s="7">
        <f t="shared" si="31"/>
        <v>0</v>
      </c>
    </row>
    <row r="189" spans="1:14" x14ac:dyDescent="0.3">
      <c r="A189" s="5" t="s">
        <v>3</v>
      </c>
      <c r="B189" s="17">
        <v>17.8</v>
      </c>
      <c r="C189" s="17">
        <v>17.75</v>
      </c>
      <c r="D189" s="15"/>
      <c r="E189" s="15">
        <f t="shared" si="25"/>
        <v>-5.0000000000000711E-2</v>
      </c>
      <c r="F189" s="15"/>
      <c r="G189" s="15">
        <f t="shared" si="26"/>
        <v>0</v>
      </c>
      <c r="H189" s="7">
        <f t="shared" si="27"/>
        <v>0</v>
      </c>
      <c r="J189" s="15">
        <f t="shared" si="28"/>
        <v>0</v>
      </c>
      <c r="K189" s="7">
        <f t="shared" si="29"/>
        <v>0</v>
      </c>
      <c r="L189" s="7"/>
      <c r="M189" s="15">
        <f t="shared" si="30"/>
        <v>0</v>
      </c>
      <c r="N189" s="7">
        <f t="shared" si="31"/>
        <v>0</v>
      </c>
    </row>
    <row r="190" spans="1:14" x14ac:dyDescent="0.3">
      <c r="A190" s="5" t="s">
        <v>4</v>
      </c>
      <c r="B190" s="15">
        <v>17.66</v>
      </c>
      <c r="C190" s="17">
        <v>18.100000000000001</v>
      </c>
      <c r="D190" s="15"/>
      <c r="E190" s="15">
        <f t="shared" si="25"/>
        <v>0.44000000000000128</v>
      </c>
      <c r="F190" s="15"/>
      <c r="G190" s="15">
        <f t="shared" si="26"/>
        <v>0.44000000000000128</v>
      </c>
      <c r="H190" s="7">
        <f t="shared" si="27"/>
        <v>1</v>
      </c>
      <c r="J190" s="15">
        <f t="shared" si="28"/>
        <v>0</v>
      </c>
      <c r="K190" s="7">
        <f t="shared" si="29"/>
        <v>0</v>
      </c>
      <c r="L190" s="7"/>
      <c r="M190" s="15">
        <f t="shared" si="30"/>
        <v>0</v>
      </c>
      <c r="N190" s="7">
        <f t="shared" si="31"/>
        <v>0</v>
      </c>
    </row>
    <row r="191" spans="1:14" x14ac:dyDescent="0.3">
      <c r="A191" s="5" t="s">
        <v>5</v>
      </c>
      <c r="B191" s="15">
        <v>17.760000000000002</v>
      </c>
      <c r="C191" s="17">
        <v>18.89</v>
      </c>
      <c r="D191" s="15"/>
      <c r="E191" s="15">
        <f t="shared" si="25"/>
        <v>1.129999999999999</v>
      </c>
      <c r="F191" s="15"/>
      <c r="G191" s="15">
        <f t="shared" si="26"/>
        <v>1.129999999999999</v>
      </c>
      <c r="H191" s="7">
        <f t="shared" si="27"/>
        <v>1</v>
      </c>
      <c r="J191" s="15">
        <f t="shared" si="28"/>
        <v>0</v>
      </c>
      <c r="K191" s="7">
        <f t="shared" si="29"/>
        <v>0</v>
      </c>
      <c r="L191" s="7"/>
      <c r="M191" s="15">
        <f t="shared" si="30"/>
        <v>0</v>
      </c>
      <c r="N191" s="7">
        <f t="shared" si="31"/>
        <v>0</v>
      </c>
    </row>
    <row r="192" spans="1:14" x14ac:dyDescent="0.3">
      <c r="A192" s="5" t="s">
        <v>6</v>
      </c>
      <c r="B192" s="15">
        <v>18.93</v>
      </c>
      <c r="C192" s="17">
        <v>18.88</v>
      </c>
      <c r="D192" s="15"/>
      <c r="E192" s="15">
        <f t="shared" si="25"/>
        <v>-5.0000000000000711E-2</v>
      </c>
      <c r="F192" s="15"/>
      <c r="G192" s="15">
        <f t="shared" si="26"/>
        <v>0</v>
      </c>
      <c r="H192" s="7">
        <f t="shared" si="27"/>
        <v>0</v>
      </c>
      <c r="J192" s="15">
        <f t="shared" si="28"/>
        <v>0</v>
      </c>
      <c r="K192" s="7">
        <f t="shared" si="29"/>
        <v>0</v>
      </c>
      <c r="L192" s="7"/>
      <c r="M192" s="15">
        <f t="shared" si="30"/>
        <v>0</v>
      </c>
      <c r="N192" s="7">
        <f t="shared" si="31"/>
        <v>0</v>
      </c>
    </row>
    <row r="193" spans="1:14" x14ac:dyDescent="0.3">
      <c r="A193" s="5" t="s">
        <v>7</v>
      </c>
      <c r="B193" s="17">
        <v>18.91</v>
      </c>
      <c r="C193" s="17">
        <v>18.899999999999999</v>
      </c>
      <c r="D193" s="15"/>
      <c r="E193" s="15">
        <f t="shared" si="25"/>
        <v>-1.0000000000001563E-2</v>
      </c>
      <c r="F193" s="15"/>
      <c r="G193" s="15">
        <f t="shared" si="26"/>
        <v>0</v>
      </c>
      <c r="H193" s="7">
        <f t="shared" si="27"/>
        <v>0</v>
      </c>
      <c r="J193" s="15">
        <f t="shared" si="28"/>
        <v>0</v>
      </c>
      <c r="K193" s="7">
        <f t="shared" si="29"/>
        <v>0</v>
      </c>
      <c r="L193" s="7"/>
      <c r="M193" s="15">
        <f t="shared" si="30"/>
        <v>0</v>
      </c>
      <c r="N193" s="7">
        <f t="shared" si="31"/>
        <v>0</v>
      </c>
    </row>
    <row r="194" spans="1:14" x14ac:dyDescent="0.3">
      <c r="A194" s="5" t="s">
        <v>8</v>
      </c>
      <c r="B194" s="17">
        <v>18.88</v>
      </c>
      <c r="C194" s="17">
        <v>19.07</v>
      </c>
      <c r="D194" s="15"/>
      <c r="E194" s="15">
        <f t="shared" si="25"/>
        <v>0.19000000000000128</v>
      </c>
      <c r="F194" s="15"/>
      <c r="G194" s="15">
        <f t="shared" si="26"/>
        <v>0.19000000000000128</v>
      </c>
      <c r="H194" s="7">
        <f t="shared" si="27"/>
        <v>1</v>
      </c>
      <c r="J194" s="15">
        <f t="shared" si="28"/>
        <v>0</v>
      </c>
      <c r="K194" s="7">
        <f t="shared" si="29"/>
        <v>0</v>
      </c>
      <c r="L194" s="7"/>
      <c r="M194" s="15">
        <f t="shared" si="30"/>
        <v>0</v>
      </c>
      <c r="N194" s="7">
        <f t="shared" si="31"/>
        <v>0</v>
      </c>
    </row>
    <row r="195" spans="1:14" x14ac:dyDescent="0.3">
      <c r="A195" s="5" t="s">
        <v>9</v>
      </c>
      <c r="B195" s="15">
        <v>19.16</v>
      </c>
      <c r="C195" s="17">
        <v>19.43</v>
      </c>
      <c r="D195" s="15"/>
      <c r="E195" s="15">
        <f t="shared" si="25"/>
        <v>0.26999999999999957</v>
      </c>
      <c r="F195" s="15"/>
      <c r="G195" s="15">
        <f t="shared" si="26"/>
        <v>0.26999999999999957</v>
      </c>
      <c r="H195" s="7">
        <f t="shared" si="27"/>
        <v>1</v>
      </c>
      <c r="J195" s="15">
        <f t="shared" si="28"/>
        <v>0</v>
      </c>
      <c r="K195" s="7">
        <f t="shared" si="29"/>
        <v>0</v>
      </c>
      <c r="L195" s="7"/>
      <c r="M195" s="15">
        <f t="shared" si="30"/>
        <v>0</v>
      </c>
      <c r="N195" s="7">
        <f t="shared" si="31"/>
        <v>0</v>
      </c>
    </row>
    <row r="196" spans="1:14" x14ac:dyDescent="0.3">
      <c r="A196" s="5" t="s">
        <v>10</v>
      </c>
      <c r="B196" s="17">
        <v>19.2</v>
      </c>
      <c r="C196" s="17">
        <v>20.170000000000002</v>
      </c>
      <c r="D196" s="15"/>
      <c r="E196" s="15">
        <f t="shared" si="25"/>
        <v>0.97000000000000242</v>
      </c>
      <c r="F196" s="15"/>
      <c r="G196" s="15">
        <f t="shared" si="26"/>
        <v>0.97000000000000242</v>
      </c>
      <c r="H196" s="7">
        <f t="shared" si="27"/>
        <v>1</v>
      </c>
      <c r="J196" s="15">
        <f t="shared" si="28"/>
        <v>0</v>
      </c>
      <c r="K196" s="7">
        <f t="shared" si="29"/>
        <v>0</v>
      </c>
      <c r="L196" s="7"/>
      <c r="M196" s="15">
        <f t="shared" si="30"/>
        <v>0</v>
      </c>
      <c r="N196" s="7">
        <f t="shared" si="31"/>
        <v>0</v>
      </c>
    </row>
    <row r="197" spans="1:14" x14ac:dyDescent="0.3">
      <c r="A197" s="5" t="s">
        <v>11</v>
      </c>
      <c r="B197" s="15">
        <v>20.2</v>
      </c>
      <c r="C197" s="17">
        <v>20.52</v>
      </c>
      <c r="D197" s="15"/>
      <c r="E197" s="15">
        <f t="shared" si="25"/>
        <v>0.32000000000000028</v>
      </c>
      <c r="F197" s="15"/>
      <c r="G197" s="15">
        <f t="shared" si="26"/>
        <v>0.32000000000000028</v>
      </c>
      <c r="H197" s="7">
        <f t="shared" si="27"/>
        <v>1</v>
      </c>
      <c r="J197" s="15">
        <f t="shared" si="28"/>
        <v>0</v>
      </c>
      <c r="K197" s="7">
        <f t="shared" si="29"/>
        <v>0</v>
      </c>
      <c r="L197" s="7"/>
      <c r="M197" s="15">
        <f t="shared" si="30"/>
        <v>0</v>
      </c>
      <c r="N197" s="7">
        <f t="shared" si="31"/>
        <v>0</v>
      </c>
    </row>
    <row r="198" spans="1:14" x14ac:dyDescent="0.3">
      <c r="A198" s="5" t="s">
        <v>12</v>
      </c>
      <c r="B198" s="15">
        <v>20.37</v>
      </c>
      <c r="C198" s="15">
        <v>21.54</v>
      </c>
      <c r="D198" s="15"/>
      <c r="E198" s="15">
        <f t="shared" si="25"/>
        <v>1.1699999999999982</v>
      </c>
      <c r="F198" s="15"/>
      <c r="G198" s="15">
        <f t="shared" si="26"/>
        <v>1.1699999999999982</v>
      </c>
      <c r="H198" s="7">
        <f t="shared" si="27"/>
        <v>1</v>
      </c>
      <c r="J198" s="15">
        <f t="shared" si="28"/>
        <v>0</v>
      </c>
      <c r="K198" s="7">
        <f t="shared" si="29"/>
        <v>0</v>
      </c>
      <c r="L198" s="7"/>
      <c r="M198" s="15">
        <f t="shared" si="30"/>
        <v>0</v>
      </c>
      <c r="N198" s="7">
        <f t="shared" si="31"/>
        <v>0</v>
      </c>
    </row>
    <row r="199" spans="1:14" x14ac:dyDescent="0.3">
      <c r="A199" s="5" t="s">
        <v>26</v>
      </c>
      <c r="B199" s="17">
        <v>21.48</v>
      </c>
      <c r="C199" s="17">
        <v>22.29</v>
      </c>
      <c r="D199" s="15"/>
      <c r="E199" s="15">
        <f t="shared" si="25"/>
        <v>0.80999999999999872</v>
      </c>
      <c r="F199" s="15"/>
      <c r="G199" s="15">
        <f t="shared" si="26"/>
        <v>0.80999999999999872</v>
      </c>
      <c r="H199" s="7">
        <f t="shared" si="27"/>
        <v>1</v>
      </c>
      <c r="J199" s="15">
        <f t="shared" si="28"/>
        <v>0</v>
      </c>
      <c r="K199" s="7">
        <f t="shared" si="29"/>
        <v>0</v>
      </c>
      <c r="L199" s="7"/>
      <c r="M199" s="15">
        <f t="shared" si="30"/>
        <v>0</v>
      </c>
      <c r="N199" s="7">
        <f t="shared" si="31"/>
        <v>0</v>
      </c>
    </row>
    <row r="200" spans="1:14" x14ac:dyDescent="0.3">
      <c r="A200" s="5" t="s">
        <v>2</v>
      </c>
      <c r="B200" s="15">
        <v>22.02</v>
      </c>
      <c r="C200" s="17">
        <v>23.46</v>
      </c>
      <c r="D200" s="15"/>
      <c r="E200" s="15">
        <f t="shared" si="25"/>
        <v>1.4400000000000013</v>
      </c>
      <c r="F200" s="15"/>
      <c r="G200" s="15">
        <f t="shared" si="26"/>
        <v>1.4400000000000013</v>
      </c>
      <c r="H200" s="7">
        <f t="shared" si="27"/>
        <v>1</v>
      </c>
      <c r="J200" s="15">
        <f t="shared" si="28"/>
        <v>0</v>
      </c>
      <c r="K200" s="7">
        <f t="shared" si="29"/>
        <v>0</v>
      </c>
      <c r="L200" s="7"/>
      <c r="M200" s="15">
        <f t="shared" si="30"/>
        <v>0</v>
      </c>
      <c r="N200" s="7">
        <f t="shared" si="31"/>
        <v>0</v>
      </c>
    </row>
    <row r="201" spans="1:14" x14ac:dyDescent="0.3">
      <c r="A201" s="5" t="s">
        <v>3</v>
      </c>
      <c r="B201" s="17">
        <v>23.64</v>
      </c>
      <c r="C201" s="17">
        <v>23.66</v>
      </c>
      <c r="D201" s="15"/>
      <c r="E201" s="15">
        <f t="shared" si="25"/>
        <v>1.9999999999999574E-2</v>
      </c>
      <c r="F201" s="15"/>
      <c r="G201" s="15">
        <f t="shared" si="26"/>
        <v>1.9999999999999574E-2</v>
      </c>
      <c r="H201" s="7">
        <f t="shared" si="27"/>
        <v>1</v>
      </c>
      <c r="J201" s="15">
        <f t="shared" si="28"/>
        <v>0</v>
      </c>
      <c r="K201" s="7">
        <f t="shared" si="29"/>
        <v>0</v>
      </c>
      <c r="L201" s="7"/>
      <c r="M201" s="15">
        <f t="shared" si="30"/>
        <v>0</v>
      </c>
      <c r="N201" s="7">
        <f t="shared" si="31"/>
        <v>0</v>
      </c>
    </row>
    <row r="202" spans="1:14" x14ac:dyDescent="0.3">
      <c r="A202" s="5" t="s">
        <v>4</v>
      </c>
      <c r="B202" s="15">
        <v>23.65</v>
      </c>
      <c r="C202" s="17">
        <v>23.34</v>
      </c>
      <c r="D202" s="15"/>
      <c r="E202" s="15">
        <f t="shared" si="25"/>
        <v>-0.30999999999999872</v>
      </c>
      <c r="F202" s="15"/>
      <c r="G202" s="15">
        <f t="shared" si="26"/>
        <v>0</v>
      </c>
      <c r="H202" s="7">
        <f t="shared" si="27"/>
        <v>0</v>
      </c>
      <c r="J202" s="15">
        <f t="shared" si="28"/>
        <v>0</v>
      </c>
      <c r="K202" s="7">
        <f t="shared" si="29"/>
        <v>0</v>
      </c>
      <c r="L202" s="7"/>
      <c r="M202" s="15">
        <f t="shared" si="30"/>
        <v>0</v>
      </c>
      <c r="N202" s="7">
        <f t="shared" si="31"/>
        <v>0</v>
      </c>
    </row>
    <row r="203" spans="1:14" x14ac:dyDescent="0.3">
      <c r="A203" s="5" t="s">
        <v>5</v>
      </c>
      <c r="B203" s="15">
        <v>24.47</v>
      </c>
      <c r="C203" s="17">
        <v>22.65</v>
      </c>
      <c r="D203" s="15"/>
      <c r="E203" s="15">
        <f t="shared" si="25"/>
        <v>-1.8200000000000003</v>
      </c>
      <c r="F203" s="15"/>
      <c r="G203" s="15">
        <f t="shared" si="26"/>
        <v>0</v>
      </c>
      <c r="H203" s="7">
        <f t="shared" si="27"/>
        <v>0</v>
      </c>
      <c r="J203" s="15">
        <f t="shared" si="28"/>
        <v>0</v>
      </c>
      <c r="K203" s="7">
        <f t="shared" si="29"/>
        <v>0</v>
      </c>
      <c r="L203" s="7"/>
      <c r="M203" s="15">
        <f t="shared" si="30"/>
        <v>0</v>
      </c>
      <c r="N203" s="7">
        <f t="shared" si="31"/>
        <v>0</v>
      </c>
    </row>
    <row r="204" spans="1:14" x14ac:dyDescent="0.3">
      <c r="A204" s="5" t="s">
        <v>6</v>
      </c>
      <c r="B204" s="15">
        <v>22.86</v>
      </c>
      <c r="C204" s="17">
        <v>23.13</v>
      </c>
      <c r="D204" s="15"/>
      <c r="E204" s="15">
        <f t="shared" si="25"/>
        <v>0.26999999999999957</v>
      </c>
      <c r="F204" s="15"/>
      <c r="G204" s="15">
        <f t="shared" si="26"/>
        <v>0.26999999999999957</v>
      </c>
      <c r="H204" s="7">
        <f t="shared" si="27"/>
        <v>1</v>
      </c>
      <c r="J204" s="15">
        <f t="shared" si="28"/>
        <v>0</v>
      </c>
      <c r="K204" s="7">
        <f t="shared" si="29"/>
        <v>0</v>
      </c>
      <c r="L204" s="7"/>
      <c r="M204" s="15">
        <f t="shared" si="30"/>
        <v>0</v>
      </c>
      <c r="N204" s="7">
        <f t="shared" si="31"/>
        <v>0</v>
      </c>
    </row>
    <row r="205" spans="1:14" x14ac:dyDescent="0.3">
      <c r="A205" s="5" t="s">
        <v>7</v>
      </c>
      <c r="B205" s="17">
        <v>23.02</v>
      </c>
      <c r="C205" s="17">
        <v>23.78</v>
      </c>
      <c r="D205" s="15"/>
      <c r="E205" s="15">
        <f t="shared" si="25"/>
        <v>0.76000000000000156</v>
      </c>
      <c r="F205" s="15"/>
      <c r="G205" s="15">
        <f t="shared" si="26"/>
        <v>0.76000000000000156</v>
      </c>
      <c r="H205" s="7">
        <f t="shared" si="27"/>
        <v>1</v>
      </c>
      <c r="J205" s="15">
        <f t="shared" si="28"/>
        <v>0</v>
      </c>
      <c r="K205" s="7">
        <f t="shared" si="29"/>
        <v>0</v>
      </c>
      <c r="L205" s="7"/>
      <c r="M205" s="15">
        <f t="shared" si="30"/>
        <v>0</v>
      </c>
      <c r="N205" s="7">
        <f t="shared" si="31"/>
        <v>0</v>
      </c>
    </row>
    <row r="206" spans="1:14" x14ac:dyDescent="0.3">
      <c r="A206" s="5" t="s">
        <v>8</v>
      </c>
      <c r="B206" s="17">
        <v>23.87</v>
      </c>
      <c r="C206" s="17">
        <v>23.89</v>
      </c>
      <c r="D206" s="15"/>
      <c r="E206" s="15">
        <f t="shared" si="25"/>
        <v>1.9999999999999574E-2</v>
      </c>
      <c r="F206" s="15"/>
      <c r="G206" s="15">
        <f t="shared" si="26"/>
        <v>1.9999999999999574E-2</v>
      </c>
      <c r="H206" s="7">
        <f t="shared" si="27"/>
        <v>1</v>
      </c>
      <c r="J206" s="15">
        <f t="shared" si="28"/>
        <v>0</v>
      </c>
      <c r="K206" s="7">
        <f t="shared" si="29"/>
        <v>0</v>
      </c>
      <c r="L206" s="7"/>
      <c r="M206" s="15">
        <f t="shared" si="30"/>
        <v>0</v>
      </c>
      <c r="N206" s="7">
        <f t="shared" si="31"/>
        <v>0</v>
      </c>
    </row>
    <row r="207" spans="1:14" x14ac:dyDescent="0.3">
      <c r="A207" s="5" t="s">
        <v>9</v>
      </c>
      <c r="B207" s="15">
        <v>23.63</v>
      </c>
      <c r="C207" s="17">
        <v>22.58</v>
      </c>
      <c r="D207" s="15"/>
      <c r="E207" s="15">
        <f t="shared" si="25"/>
        <v>-1.0500000000000007</v>
      </c>
      <c r="F207" s="15"/>
      <c r="G207" s="15">
        <f t="shared" si="26"/>
        <v>0</v>
      </c>
      <c r="H207" s="7">
        <f t="shared" si="27"/>
        <v>0</v>
      </c>
      <c r="J207" s="15">
        <f t="shared" si="28"/>
        <v>0</v>
      </c>
      <c r="K207" s="7">
        <f t="shared" si="29"/>
        <v>0</v>
      </c>
      <c r="L207" s="7"/>
      <c r="M207" s="15">
        <f t="shared" si="30"/>
        <v>0</v>
      </c>
      <c r="N207" s="7">
        <f t="shared" si="31"/>
        <v>0</v>
      </c>
    </row>
    <row r="208" spans="1:14" x14ac:dyDescent="0.3">
      <c r="A208" s="5" t="s">
        <v>10</v>
      </c>
      <c r="B208" s="17">
        <v>24.19</v>
      </c>
      <c r="C208" s="17">
        <v>21.35</v>
      </c>
      <c r="D208" s="15"/>
      <c r="E208" s="15">
        <f t="shared" si="25"/>
        <v>-2.84</v>
      </c>
      <c r="F208" s="15"/>
      <c r="G208" s="15">
        <f t="shared" si="26"/>
        <v>0</v>
      </c>
      <c r="H208" s="7">
        <f t="shared" si="27"/>
        <v>0</v>
      </c>
      <c r="J208" s="15">
        <f t="shared" si="28"/>
        <v>0</v>
      </c>
      <c r="K208" s="7">
        <f t="shared" si="29"/>
        <v>0</v>
      </c>
      <c r="L208" s="7"/>
      <c r="M208" s="15">
        <f t="shared" si="30"/>
        <v>0</v>
      </c>
      <c r="N208" s="7">
        <f t="shared" si="31"/>
        <v>0</v>
      </c>
    </row>
    <row r="209" spans="1:15" x14ac:dyDescent="0.3">
      <c r="A209" s="5" t="s">
        <v>11</v>
      </c>
      <c r="B209" s="15">
        <v>24.06</v>
      </c>
      <c r="C209" s="17">
        <v>18.21</v>
      </c>
      <c r="D209" s="15"/>
      <c r="E209" s="15">
        <f t="shared" si="25"/>
        <v>-5.8499999999999979</v>
      </c>
      <c r="F209" s="15"/>
      <c r="G209" s="15">
        <f t="shared" si="26"/>
        <v>0</v>
      </c>
      <c r="H209" s="7">
        <f t="shared" si="27"/>
        <v>0</v>
      </c>
      <c r="J209" s="15">
        <f t="shared" si="28"/>
        <v>0</v>
      </c>
      <c r="K209" s="7">
        <f t="shared" si="29"/>
        <v>0</v>
      </c>
      <c r="L209" s="7"/>
      <c r="M209" s="15">
        <f t="shared" si="30"/>
        <v>0</v>
      </c>
      <c r="N209" s="7">
        <f t="shared" si="31"/>
        <v>0</v>
      </c>
    </row>
    <row r="210" spans="1:15" x14ac:dyDescent="0.3">
      <c r="A210" s="5" t="s">
        <v>12</v>
      </c>
      <c r="B210" s="15">
        <v>22.53</v>
      </c>
      <c r="C210" s="15">
        <v>16.7</v>
      </c>
      <c r="D210" s="15"/>
      <c r="E210" s="15">
        <f t="shared" si="25"/>
        <v>-5.8300000000000018</v>
      </c>
      <c r="F210" s="15"/>
      <c r="G210" s="15">
        <f t="shared" si="26"/>
        <v>0</v>
      </c>
      <c r="H210" s="7">
        <f t="shared" si="27"/>
        <v>0</v>
      </c>
      <c r="J210" s="15">
        <f t="shared" si="28"/>
        <v>0</v>
      </c>
      <c r="K210" s="7">
        <f t="shared" si="29"/>
        <v>0</v>
      </c>
      <c r="L210" s="7"/>
      <c r="M210" s="15">
        <f t="shared" si="30"/>
        <v>0</v>
      </c>
      <c r="N210" s="7">
        <f t="shared" si="31"/>
        <v>0</v>
      </c>
    </row>
    <row r="211" spans="1:15" x14ac:dyDescent="0.3">
      <c r="A211" s="5" t="s">
        <v>27</v>
      </c>
      <c r="B211" s="17">
        <v>18.579999999999998</v>
      </c>
      <c r="C211" s="17">
        <v>13.23</v>
      </c>
      <c r="D211" s="15"/>
      <c r="E211" s="15">
        <f t="shared" si="25"/>
        <v>-5.3499999999999979</v>
      </c>
      <c r="F211" s="15"/>
      <c r="G211" s="15">
        <f t="shared" si="26"/>
        <v>0</v>
      </c>
      <c r="H211" s="7">
        <f t="shared" si="27"/>
        <v>0</v>
      </c>
      <c r="J211" s="15">
        <f t="shared" si="28"/>
        <v>0</v>
      </c>
      <c r="K211" s="7">
        <f t="shared" si="29"/>
        <v>0</v>
      </c>
      <c r="L211" s="7"/>
      <c r="M211" s="15">
        <f t="shared" si="30"/>
        <v>0</v>
      </c>
      <c r="N211" s="7">
        <f t="shared" si="31"/>
        <v>0</v>
      </c>
    </row>
    <row r="212" spans="1:15" x14ac:dyDescent="0.3">
      <c r="A212" s="5" t="s">
        <v>2</v>
      </c>
      <c r="B212" s="15">
        <v>16.239999999999998</v>
      </c>
      <c r="C212" s="17">
        <v>13.82</v>
      </c>
      <c r="D212" s="15"/>
      <c r="E212" s="15">
        <f t="shared" si="25"/>
        <v>-2.4199999999999982</v>
      </c>
      <c r="F212" s="15"/>
      <c r="G212" s="15">
        <f t="shared" si="26"/>
        <v>0</v>
      </c>
      <c r="H212" s="7">
        <f t="shared" si="27"/>
        <v>0</v>
      </c>
      <c r="J212" s="15">
        <f t="shared" si="28"/>
        <v>0</v>
      </c>
      <c r="K212" s="7">
        <f t="shared" si="29"/>
        <v>0</v>
      </c>
      <c r="L212" s="7"/>
      <c r="M212" s="15">
        <f t="shared" si="30"/>
        <v>0</v>
      </c>
      <c r="N212" s="7">
        <f t="shared" si="31"/>
        <v>0</v>
      </c>
    </row>
    <row r="213" spans="1:15" x14ac:dyDescent="0.3">
      <c r="A213" s="5" t="s">
        <v>3</v>
      </c>
      <c r="B213" s="17">
        <v>15.56</v>
      </c>
      <c r="C213" s="17">
        <v>13.8</v>
      </c>
      <c r="D213" s="15"/>
      <c r="E213" s="15">
        <f t="shared" si="25"/>
        <v>-1.7599999999999998</v>
      </c>
      <c r="F213" s="15"/>
      <c r="G213" s="15">
        <f t="shared" si="26"/>
        <v>0</v>
      </c>
      <c r="H213" s="7">
        <f t="shared" si="27"/>
        <v>0</v>
      </c>
      <c r="J213" s="15">
        <f t="shared" si="28"/>
        <v>0</v>
      </c>
      <c r="K213" s="7">
        <f t="shared" si="29"/>
        <v>0</v>
      </c>
      <c r="L213" s="7"/>
      <c r="M213" s="15">
        <f t="shared" si="30"/>
        <v>0</v>
      </c>
      <c r="N213" s="7">
        <f t="shared" si="31"/>
        <v>0</v>
      </c>
    </row>
    <row r="214" spans="1:15" x14ac:dyDescent="0.3">
      <c r="A214" s="5" t="s">
        <v>4</v>
      </c>
      <c r="B214" s="15">
        <v>15.5</v>
      </c>
      <c r="C214" s="17">
        <v>13.51</v>
      </c>
      <c r="D214" s="15"/>
      <c r="E214" s="15">
        <f t="shared" si="25"/>
        <v>-1.9900000000000002</v>
      </c>
      <c r="F214" s="15"/>
      <c r="G214" s="15">
        <f t="shared" si="26"/>
        <v>0</v>
      </c>
      <c r="H214" s="7">
        <f t="shared" si="27"/>
        <v>0</v>
      </c>
      <c r="J214" s="15">
        <f t="shared" si="28"/>
        <v>0</v>
      </c>
      <c r="K214" s="7">
        <f t="shared" si="29"/>
        <v>0</v>
      </c>
      <c r="L214" s="7"/>
      <c r="M214" s="15">
        <f t="shared" si="30"/>
        <v>0</v>
      </c>
      <c r="N214" s="7">
        <f t="shared" si="31"/>
        <v>0</v>
      </c>
    </row>
    <row r="215" spans="1:15" x14ac:dyDescent="0.3">
      <c r="A215" s="5" t="s">
        <v>5</v>
      </c>
      <c r="B215" s="15">
        <v>15.83</v>
      </c>
      <c r="C215" s="17">
        <v>13.91</v>
      </c>
      <c r="D215" s="15"/>
      <c r="E215" s="15">
        <f t="shared" si="25"/>
        <v>-1.92</v>
      </c>
      <c r="F215" s="15"/>
      <c r="G215" s="15">
        <f t="shared" si="26"/>
        <v>0</v>
      </c>
      <c r="H215" s="7">
        <f t="shared" si="27"/>
        <v>0</v>
      </c>
      <c r="J215" s="15">
        <f t="shared" si="28"/>
        <v>0</v>
      </c>
      <c r="K215" s="7">
        <f t="shared" si="29"/>
        <v>0</v>
      </c>
      <c r="L215" s="7"/>
      <c r="M215" s="15">
        <f t="shared" si="30"/>
        <v>0</v>
      </c>
      <c r="N215" s="7">
        <f t="shared" si="31"/>
        <v>0</v>
      </c>
    </row>
    <row r="216" spans="1:15" x14ac:dyDescent="0.3">
      <c r="A216" s="5" t="s">
        <v>6</v>
      </c>
      <c r="B216" s="15">
        <v>16.14</v>
      </c>
      <c r="C216" s="17">
        <v>13.9</v>
      </c>
      <c r="D216" s="15"/>
      <c r="E216" s="15">
        <f t="shared" si="25"/>
        <v>-2.2400000000000002</v>
      </c>
      <c r="F216" s="15"/>
      <c r="G216" s="15">
        <f t="shared" si="26"/>
        <v>0</v>
      </c>
      <c r="H216" s="7">
        <f t="shared" si="27"/>
        <v>0</v>
      </c>
      <c r="J216" s="15">
        <f t="shared" si="28"/>
        <v>0</v>
      </c>
      <c r="K216" s="7">
        <f t="shared" si="29"/>
        <v>0</v>
      </c>
      <c r="L216" s="7"/>
      <c r="M216" s="15">
        <f t="shared" si="30"/>
        <v>0</v>
      </c>
      <c r="N216" s="7">
        <f t="shared" si="31"/>
        <v>0</v>
      </c>
    </row>
    <row r="217" spans="1:15" x14ac:dyDescent="0.3">
      <c r="A217" s="5" t="s">
        <v>7</v>
      </c>
      <c r="B217" s="17">
        <v>16.53</v>
      </c>
      <c r="C217" s="17">
        <v>13.15</v>
      </c>
      <c r="D217" s="15"/>
      <c r="E217" s="15">
        <f t="shared" si="25"/>
        <v>-3.3800000000000008</v>
      </c>
      <c r="F217" s="15"/>
      <c r="G217" s="15">
        <f t="shared" si="26"/>
        <v>0</v>
      </c>
      <c r="H217" s="7">
        <f t="shared" si="27"/>
        <v>0</v>
      </c>
      <c r="J217" s="15">
        <f t="shared" si="28"/>
        <v>0</v>
      </c>
      <c r="K217" s="7">
        <f t="shared" si="29"/>
        <v>0</v>
      </c>
      <c r="L217" s="7"/>
      <c r="M217" s="15">
        <f t="shared" si="30"/>
        <v>0</v>
      </c>
      <c r="N217" s="7">
        <f t="shared" si="31"/>
        <v>0</v>
      </c>
    </row>
    <row r="218" spans="1:15" x14ac:dyDescent="0.3">
      <c r="A218" s="5" t="s">
        <v>8</v>
      </c>
      <c r="B218" s="17">
        <v>16.28</v>
      </c>
      <c r="C218" s="17">
        <v>12.9</v>
      </c>
      <c r="D218" s="15"/>
      <c r="E218" s="15">
        <f t="shared" si="25"/>
        <v>-3.3800000000000008</v>
      </c>
      <c r="F218" s="15"/>
      <c r="G218" s="15">
        <f t="shared" si="26"/>
        <v>0</v>
      </c>
      <c r="H218" s="7">
        <f t="shared" si="27"/>
        <v>0</v>
      </c>
      <c r="J218" s="15">
        <f t="shared" si="28"/>
        <v>0</v>
      </c>
      <c r="K218" s="7">
        <f t="shared" si="29"/>
        <v>0</v>
      </c>
      <c r="L218" s="7"/>
      <c r="M218" s="15">
        <f t="shared" si="30"/>
        <v>0</v>
      </c>
      <c r="N218" s="7">
        <f t="shared" si="31"/>
        <v>0</v>
      </c>
    </row>
    <row r="219" spans="1:15" x14ac:dyDescent="0.3">
      <c r="A219" s="5" t="s">
        <v>9</v>
      </c>
      <c r="B219" s="15">
        <v>16.34</v>
      </c>
      <c r="C219" s="17">
        <v>15.08</v>
      </c>
      <c r="D219" s="15"/>
      <c r="E219" s="15">
        <f t="shared" si="25"/>
        <v>-1.2599999999999998</v>
      </c>
      <c r="F219" s="15"/>
      <c r="G219" s="15">
        <f t="shared" si="26"/>
        <v>0</v>
      </c>
      <c r="H219" s="7">
        <f t="shared" si="27"/>
        <v>0</v>
      </c>
      <c r="J219" s="15">
        <f t="shared" si="28"/>
        <v>0</v>
      </c>
      <c r="K219" s="7">
        <f t="shared" si="29"/>
        <v>0</v>
      </c>
      <c r="L219" s="7"/>
      <c r="M219" s="15">
        <f t="shared" si="30"/>
        <v>0</v>
      </c>
      <c r="N219" s="7">
        <f t="shared" si="31"/>
        <v>0</v>
      </c>
    </row>
    <row r="220" spans="1:15" x14ac:dyDescent="0.3">
      <c r="A220" s="5" t="s">
        <v>10</v>
      </c>
      <c r="B220" s="17">
        <v>15.84</v>
      </c>
      <c r="C220" s="17">
        <v>16.43</v>
      </c>
      <c r="D220" s="15"/>
      <c r="E220" s="15">
        <f t="shared" si="25"/>
        <v>0.58999999999999986</v>
      </c>
      <c r="F220" s="15"/>
      <c r="G220" s="15">
        <f t="shared" si="26"/>
        <v>0.58999999999999986</v>
      </c>
      <c r="H220" s="7">
        <f t="shared" si="27"/>
        <v>1</v>
      </c>
      <c r="J220" s="15">
        <f t="shared" si="28"/>
        <v>0</v>
      </c>
      <c r="K220" s="7">
        <f t="shared" si="29"/>
        <v>0</v>
      </c>
      <c r="L220" s="7"/>
      <c r="M220" s="15">
        <f t="shared" si="30"/>
        <v>0</v>
      </c>
      <c r="N220" s="7">
        <f t="shared" si="31"/>
        <v>0</v>
      </c>
    </row>
    <row r="221" spans="1:15" x14ac:dyDescent="0.3">
      <c r="A221" s="5" t="s">
        <v>11</v>
      </c>
      <c r="B221" s="15">
        <v>16.48</v>
      </c>
      <c r="C221" s="17">
        <v>16.89</v>
      </c>
      <c r="D221" s="15"/>
      <c r="E221" s="15">
        <f>+C221-B221</f>
        <v>0.41000000000000014</v>
      </c>
      <c r="F221" s="15"/>
      <c r="G221" s="15">
        <f>IF(E221&gt;0,E221,0)</f>
        <v>0.41000000000000014</v>
      </c>
      <c r="H221" s="7">
        <f>IF(G221&gt;0,1,0)</f>
        <v>1</v>
      </c>
      <c r="J221" s="15">
        <f t="shared" si="28"/>
        <v>0</v>
      </c>
      <c r="K221" s="7">
        <f t="shared" si="29"/>
        <v>0</v>
      </c>
      <c r="L221" s="7"/>
      <c r="M221" s="15">
        <f t="shared" si="30"/>
        <v>0</v>
      </c>
      <c r="N221" s="7">
        <f t="shared" si="31"/>
        <v>0</v>
      </c>
    </row>
    <row r="222" spans="1:15" x14ac:dyDescent="0.3">
      <c r="A222" s="5"/>
      <c r="B222" s="17"/>
      <c r="C222" s="17"/>
      <c r="D222" s="15"/>
      <c r="E222" s="15"/>
      <c r="F222" s="15"/>
      <c r="G222" s="15"/>
      <c r="J222" s="15"/>
      <c r="K222" s="7"/>
      <c r="M222" s="15"/>
      <c r="N222" s="7"/>
    </row>
    <row r="223" spans="1:15" x14ac:dyDescent="0.3">
      <c r="A223" s="5"/>
      <c r="B223" s="17"/>
      <c r="C223" s="17"/>
      <c r="D223" s="15"/>
      <c r="E223" s="15"/>
      <c r="F223" s="15"/>
      <c r="G223" s="15"/>
      <c r="J223" s="15"/>
      <c r="K223" s="7"/>
      <c r="M223" s="29"/>
      <c r="N223" s="33"/>
      <c r="O223" s="29" t="s">
        <v>81</v>
      </c>
    </row>
    <row r="224" spans="1:15" x14ac:dyDescent="0.3">
      <c r="A224" s="5"/>
      <c r="B224" s="17"/>
      <c r="C224" s="17"/>
      <c r="D224" s="15"/>
      <c r="E224" s="15"/>
      <c r="F224" s="15"/>
      <c r="G224" s="15"/>
      <c r="J224" s="15"/>
      <c r="K224" s="7"/>
      <c r="M224" s="15"/>
      <c r="N224" s="7"/>
    </row>
    <row r="225" spans="1:14" x14ac:dyDescent="0.3">
      <c r="A225" s="5"/>
      <c r="B225" s="17"/>
      <c r="C225" s="17"/>
      <c r="D225" s="15"/>
      <c r="E225" s="15"/>
      <c r="F225" s="15"/>
      <c r="G225" s="15"/>
      <c r="J225" s="15"/>
      <c r="K225" s="7"/>
      <c r="M225" s="15"/>
      <c r="N225" s="32" t="str">
        <f>+N1</f>
        <v>Exhibit NMPF - 37A</v>
      </c>
    </row>
    <row r="226" spans="1:14" x14ac:dyDescent="0.3">
      <c r="A226" s="21" t="s">
        <v>52</v>
      </c>
    </row>
    <row r="227" spans="1:14" ht="109.2" customHeight="1" x14ac:dyDescent="0.3">
      <c r="A227" s="1"/>
      <c r="B227" s="2" t="s">
        <v>0</v>
      </c>
      <c r="C227" s="2" t="s">
        <v>38</v>
      </c>
      <c r="E227" s="2" t="s">
        <v>41</v>
      </c>
      <c r="F227" s="2"/>
      <c r="G227" s="2" t="s">
        <v>113</v>
      </c>
      <c r="H227" s="2" t="s">
        <v>98</v>
      </c>
      <c r="J227" s="2" t="s">
        <v>114</v>
      </c>
      <c r="K227" s="2" t="s">
        <v>99</v>
      </c>
      <c r="L227" s="2"/>
      <c r="M227" s="2" t="s">
        <v>115</v>
      </c>
      <c r="N227" s="2" t="s">
        <v>100</v>
      </c>
    </row>
    <row r="228" spans="1:14" x14ac:dyDescent="0.3">
      <c r="A228" s="1"/>
      <c r="B228" s="2"/>
      <c r="C228" s="2"/>
      <c r="E228" s="2"/>
      <c r="F228" s="2"/>
      <c r="G228" s="2"/>
      <c r="H228" s="2"/>
      <c r="J228" s="2"/>
      <c r="K228" s="2"/>
      <c r="M228" s="2"/>
      <c r="N228" s="2"/>
    </row>
    <row r="229" spans="1:14" x14ac:dyDescent="0.3">
      <c r="A229" s="5" t="s">
        <v>12</v>
      </c>
      <c r="B229" s="15">
        <v>16.71</v>
      </c>
      <c r="C229" s="15">
        <v>15.52</v>
      </c>
      <c r="D229" s="15"/>
      <c r="E229" s="15">
        <f t="shared" si="25"/>
        <v>-1.1900000000000013</v>
      </c>
      <c r="F229" s="15"/>
      <c r="G229" s="15">
        <f t="shared" si="26"/>
        <v>0</v>
      </c>
      <c r="H229" s="7">
        <f t="shared" si="27"/>
        <v>0</v>
      </c>
      <c r="J229" s="15">
        <f t="shared" ref="J229:J277" si="32">IF(C229&gt;(B229+1.6),C229-B229-1.6,0)</f>
        <v>0</v>
      </c>
      <c r="K229" s="7">
        <f t="shared" ref="K229:K277" si="33">IF(J229&gt;0,1,0)</f>
        <v>0</v>
      </c>
      <c r="L229" s="7"/>
      <c r="M229" s="15">
        <f t="shared" ref="M229:M277" si="34">IF(C229&gt;(B229+2.2),C229-B229-2.2,0)</f>
        <v>0</v>
      </c>
      <c r="N229" s="7">
        <f t="shared" ref="N229:N277" si="35">IF(M229&gt;0,1,0)</f>
        <v>0</v>
      </c>
    </row>
    <row r="230" spans="1:14" x14ac:dyDescent="0.3">
      <c r="A230" s="5" t="s">
        <v>28</v>
      </c>
      <c r="B230" s="17">
        <v>16.04</v>
      </c>
      <c r="C230" s="17">
        <v>13.31</v>
      </c>
      <c r="D230" s="15"/>
      <c r="E230" s="15">
        <f t="shared" ref="E230:E300" si="36">+C230-B230</f>
        <v>-2.7299999999999986</v>
      </c>
      <c r="F230" s="15"/>
      <c r="G230" s="15">
        <f t="shared" ref="G230:G300" si="37">IF(E230&gt;0,E230,0)</f>
        <v>0</v>
      </c>
      <c r="H230" s="7">
        <f t="shared" ref="H230:H300" si="38">IF(G230&gt;0,1,0)</f>
        <v>0</v>
      </c>
      <c r="J230" s="15">
        <f t="shared" si="32"/>
        <v>0</v>
      </c>
      <c r="K230" s="7">
        <f t="shared" si="33"/>
        <v>0</v>
      </c>
      <c r="L230" s="7"/>
      <c r="M230" s="15">
        <f t="shared" si="34"/>
        <v>0</v>
      </c>
      <c r="N230" s="7">
        <f t="shared" si="35"/>
        <v>0</v>
      </c>
    </row>
    <row r="231" spans="1:14" x14ac:dyDescent="0.3">
      <c r="A231" s="5" t="s">
        <v>2</v>
      </c>
      <c r="B231" s="15">
        <v>13.64</v>
      </c>
      <c r="C231" s="17">
        <v>13.49</v>
      </c>
      <c r="D231" s="15"/>
      <c r="E231" s="15">
        <f t="shared" si="36"/>
        <v>-0.15000000000000036</v>
      </c>
      <c r="F231" s="15"/>
      <c r="G231" s="15">
        <f t="shared" si="37"/>
        <v>0</v>
      </c>
      <c r="H231" s="7">
        <f t="shared" si="38"/>
        <v>0</v>
      </c>
      <c r="J231" s="15">
        <f t="shared" si="32"/>
        <v>0</v>
      </c>
      <c r="K231" s="7">
        <f t="shared" si="33"/>
        <v>0</v>
      </c>
      <c r="L231" s="7"/>
      <c r="M231" s="15">
        <f t="shared" si="34"/>
        <v>0</v>
      </c>
      <c r="N231" s="7">
        <f t="shared" si="35"/>
        <v>0</v>
      </c>
    </row>
    <row r="232" spans="1:14" x14ac:dyDescent="0.3">
      <c r="A232" s="5" t="s">
        <v>3</v>
      </c>
      <c r="B232" s="17">
        <v>13.78</v>
      </c>
      <c r="C232" s="17">
        <v>12.74</v>
      </c>
      <c r="D232" s="15"/>
      <c r="E232" s="15">
        <f t="shared" si="36"/>
        <v>-1.0399999999999991</v>
      </c>
      <c r="F232" s="15"/>
      <c r="G232" s="15">
        <f t="shared" si="37"/>
        <v>0</v>
      </c>
      <c r="H232" s="7">
        <f t="shared" si="38"/>
        <v>0</v>
      </c>
      <c r="J232" s="15">
        <f t="shared" si="32"/>
        <v>0</v>
      </c>
      <c r="K232" s="7">
        <f t="shared" si="33"/>
        <v>0</v>
      </c>
      <c r="L232" s="7"/>
      <c r="M232" s="15">
        <f t="shared" si="34"/>
        <v>0</v>
      </c>
      <c r="N232" s="7">
        <f t="shared" si="35"/>
        <v>0</v>
      </c>
    </row>
    <row r="233" spans="1:14" x14ac:dyDescent="0.3">
      <c r="A233" s="5" t="s">
        <v>4</v>
      </c>
      <c r="B233" s="15">
        <v>13.74</v>
      </c>
      <c r="C233" s="17">
        <v>12.68</v>
      </c>
      <c r="D233" s="15"/>
      <c r="E233" s="15">
        <f t="shared" si="36"/>
        <v>-1.0600000000000005</v>
      </c>
      <c r="F233" s="15"/>
      <c r="G233" s="15">
        <f t="shared" si="37"/>
        <v>0</v>
      </c>
      <c r="H233" s="7">
        <f t="shared" si="38"/>
        <v>0</v>
      </c>
      <c r="J233" s="15">
        <f t="shared" si="32"/>
        <v>0</v>
      </c>
      <c r="K233" s="7">
        <f t="shared" si="33"/>
        <v>0</v>
      </c>
      <c r="L233" s="7"/>
      <c r="M233" s="15">
        <f t="shared" si="34"/>
        <v>0</v>
      </c>
      <c r="N233" s="7">
        <f t="shared" si="35"/>
        <v>0</v>
      </c>
    </row>
    <row r="234" spans="1:14" x14ac:dyDescent="0.3">
      <c r="A234" s="5" t="s">
        <v>5</v>
      </c>
      <c r="B234" s="15">
        <v>13.7</v>
      </c>
      <c r="C234" s="17">
        <v>13.09</v>
      </c>
      <c r="D234" s="15"/>
      <c r="E234" s="15">
        <f t="shared" si="36"/>
        <v>-0.60999999999999943</v>
      </c>
      <c r="F234" s="15"/>
      <c r="G234" s="15">
        <f t="shared" si="37"/>
        <v>0</v>
      </c>
      <c r="H234" s="7">
        <f t="shared" si="38"/>
        <v>0</v>
      </c>
      <c r="J234" s="15">
        <f t="shared" si="32"/>
        <v>0</v>
      </c>
      <c r="K234" s="7">
        <f t="shared" si="33"/>
        <v>0</v>
      </c>
      <c r="L234" s="7"/>
      <c r="M234" s="15">
        <f t="shared" si="34"/>
        <v>0</v>
      </c>
      <c r="N234" s="7">
        <f t="shared" si="35"/>
        <v>0</v>
      </c>
    </row>
    <row r="235" spans="1:14" x14ac:dyDescent="0.3">
      <c r="A235" s="5" t="s">
        <v>6</v>
      </c>
      <c r="B235" s="15">
        <v>13.14</v>
      </c>
      <c r="C235" s="17">
        <v>13.77</v>
      </c>
      <c r="D235" s="15"/>
      <c r="E235" s="15">
        <f t="shared" si="36"/>
        <v>0.62999999999999901</v>
      </c>
      <c r="F235" s="15"/>
      <c r="G235" s="15">
        <f t="shared" si="37"/>
        <v>0.62999999999999901</v>
      </c>
      <c r="H235" s="7">
        <f t="shared" si="38"/>
        <v>1</v>
      </c>
      <c r="J235" s="15">
        <f t="shared" si="32"/>
        <v>0</v>
      </c>
      <c r="K235" s="7">
        <f t="shared" si="33"/>
        <v>0</v>
      </c>
      <c r="L235" s="7"/>
      <c r="M235" s="15">
        <f t="shared" si="34"/>
        <v>0</v>
      </c>
      <c r="N235" s="7">
        <f t="shared" si="35"/>
        <v>0</v>
      </c>
    </row>
    <row r="236" spans="1:14" x14ac:dyDescent="0.3">
      <c r="A236" s="5" t="s">
        <v>7</v>
      </c>
      <c r="B236" s="17">
        <v>13.7</v>
      </c>
      <c r="C236" s="17">
        <v>14.84</v>
      </c>
      <c r="D236" s="15"/>
      <c r="E236" s="15">
        <f t="shared" si="36"/>
        <v>1.1400000000000006</v>
      </c>
      <c r="F236" s="15"/>
      <c r="G236" s="15">
        <f t="shared" si="37"/>
        <v>1.1400000000000006</v>
      </c>
      <c r="H236" s="7">
        <f t="shared" si="38"/>
        <v>1</v>
      </c>
      <c r="J236" s="15">
        <f t="shared" si="32"/>
        <v>0</v>
      </c>
      <c r="K236" s="7">
        <f t="shared" si="33"/>
        <v>0</v>
      </c>
      <c r="L236" s="7"/>
      <c r="M236" s="15">
        <f t="shared" si="34"/>
        <v>0</v>
      </c>
      <c r="N236" s="7">
        <f t="shared" si="35"/>
        <v>0</v>
      </c>
    </row>
    <row r="237" spans="1:14" x14ac:dyDescent="0.3">
      <c r="A237" s="5" t="s">
        <v>8</v>
      </c>
      <c r="B237" s="17">
        <v>15.07</v>
      </c>
      <c r="C237" s="17">
        <v>14.65</v>
      </c>
      <c r="D237" s="15"/>
      <c r="E237" s="15">
        <f t="shared" si="36"/>
        <v>-0.41999999999999993</v>
      </c>
      <c r="F237" s="15"/>
      <c r="G237" s="15">
        <f t="shared" si="37"/>
        <v>0</v>
      </c>
      <c r="H237" s="7">
        <f t="shared" si="38"/>
        <v>0</v>
      </c>
      <c r="J237" s="15">
        <f t="shared" si="32"/>
        <v>0</v>
      </c>
      <c r="K237" s="7">
        <f t="shared" si="33"/>
        <v>0</v>
      </c>
      <c r="L237" s="7"/>
      <c r="M237" s="15">
        <f t="shared" si="34"/>
        <v>0</v>
      </c>
      <c r="N237" s="7">
        <f t="shared" si="35"/>
        <v>0</v>
      </c>
    </row>
    <row r="238" spans="1:14" x14ac:dyDescent="0.3">
      <c r="A238" s="5" t="s">
        <v>9</v>
      </c>
      <c r="B238" s="15">
        <v>16.559999999999999</v>
      </c>
      <c r="C238" s="17">
        <v>14.25</v>
      </c>
      <c r="D238" s="15"/>
      <c r="E238" s="15">
        <f t="shared" si="36"/>
        <v>-2.3099999999999987</v>
      </c>
      <c r="F238" s="15"/>
      <c r="G238" s="15">
        <f t="shared" si="37"/>
        <v>0</v>
      </c>
      <c r="H238" s="7">
        <f t="shared" si="38"/>
        <v>0</v>
      </c>
      <c r="J238" s="15">
        <f t="shared" si="32"/>
        <v>0</v>
      </c>
      <c r="K238" s="7">
        <f t="shared" si="33"/>
        <v>0</v>
      </c>
      <c r="L238" s="7"/>
      <c r="M238" s="15">
        <f t="shared" si="34"/>
        <v>0</v>
      </c>
      <c r="N238" s="7">
        <f t="shared" si="35"/>
        <v>0</v>
      </c>
    </row>
    <row r="239" spans="1:14" x14ac:dyDescent="0.3">
      <c r="A239" s="5" t="s">
        <v>10</v>
      </c>
      <c r="B239" s="17">
        <v>16.600000000000001</v>
      </c>
      <c r="C239" s="17">
        <v>13.66</v>
      </c>
      <c r="D239" s="15"/>
      <c r="E239" s="15">
        <f t="shared" si="36"/>
        <v>-2.9400000000000013</v>
      </c>
      <c r="F239" s="15"/>
      <c r="G239" s="15">
        <f t="shared" si="37"/>
        <v>0</v>
      </c>
      <c r="H239" s="7">
        <f t="shared" si="38"/>
        <v>0</v>
      </c>
      <c r="J239" s="15">
        <f t="shared" si="32"/>
        <v>0</v>
      </c>
      <c r="K239" s="7">
        <f t="shared" si="33"/>
        <v>0</v>
      </c>
      <c r="L239" s="7"/>
      <c r="M239" s="15">
        <f t="shared" si="34"/>
        <v>0</v>
      </c>
      <c r="N239" s="7">
        <f t="shared" si="35"/>
        <v>0</v>
      </c>
    </row>
    <row r="240" spans="1:14" x14ac:dyDescent="0.3">
      <c r="A240" s="5" t="s">
        <v>11</v>
      </c>
      <c r="B240" s="15">
        <v>14.78</v>
      </c>
      <c r="C240" s="17">
        <v>13.76</v>
      </c>
      <c r="D240" s="15"/>
      <c r="E240" s="15">
        <f t="shared" si="36"/>
        <v>-1.0199999999999996</v>
      </c>
      <c r="F240" s="15"/>
      <c r="G240" s="15">
        <f t="shared" si="37"/>
        <v>0</v>
      </c>
      <c r="H240" s="7">
        <f t="shared" si="38"/>
        <v>0</v>
      </c>
      <c r="J240" s="15">
        <f t="shared" si="32"/>
        <v>0</v>
      </c>
      <c r="K240" s="7">
        <f t="shared" si="33"/>
        <v>0</v>
      </c>
      <c r="L240" s="7"/>
      <c r="M240" s="15">
        <f t="shared" si="34"/>
        <v>0</v>
      </c>
      <c r="N240" s="7">
        <f t="shared" si="35"/>
        <v>0</v>
      </c>
    </row>
    <row r="241" spans="1:14" x14ac:dyDescent="0.3">
      <c r="A241" s="5" t="s">
        <v>12</v>
      </c>
      <c r="B241" s="15">
        <v>16.88</v>
      </c>
      <c r="C241" s="15">
        <v>14.97</v>
      </c>
      <c r="D241" s="15"/>
      <c r="E241" s="15">
        <f t="shared" si="36"/>
        <v>-1.9099999999999984</v>
      </c>
      <c r="F241" s="15"/>
      <c r="G241" s="15">
        <f t="shared" si="37"/>
        <v>0</v>
      </c>
      <c r="H241" s="7">
        <f t="shared" si="38"/>
        <v>0</v>
      </c>
      <c r="J241" s="15">
        <f t="shared" si="32"/>
        <v>0</v>
      </c>
      <c r="K241" s="7">
        <f t="shared" si="33"/>
        <v>0</v>
      </c>
      <c r="L241" s="7"/>
      <c r="M241" s="15">
        <f t="shared" si="34"/>
        <v>0</v>
      </c>
      <c r="N241" s="7">
        <f t="shared" si="35"/>
        <v>0</v>
      </c>
    </row>
    <row r="242" spans="1:14" x14ac:dyDescent="0.3">
      <c r="A242" s="5" t="s">
        <v>29</v>
      </c>
      <c r="B242" s="17">
        <v>17.45</v>
      </c>
      <c r="C242" s="17">
        <v>16.190000000000001</v>
      </c>
      <c r="D242" s="15"/>
      <c r="E242" s="15">
        <f t="shared" si="36"/>
        <v>-1.259999999999998</v>
      </c>
      <c r="F242" s="15"/>
      <c r="G242" s="15">
        <f t="shared" si="37"/>
        <v>0</v>
      </c>
      <c r="H242" s="7">
        <f t="shared" si="38"/>
        <v>0</v>
      </c>
      <c r="J242" s="15">
        <f t="shared" si="32"/>
        <v>0</v>
      </c>
      <c r="K242" s="7">
        <f t="shared" si="33"/>
        <v>0</v>
      </c>
      <c r="L242" s="7"/>
      <c r="M242" s="15">
        <f t="shared" si="34"/>
        <v>0</v>
      </c>
      <c r="N242" s="7">
        <f t="shared" si="35"/>
        <v>0</v>
      </c>
    </row>
    <row r="243" spans="1:14" x14ac:dyDescent="0.3">
      <c r="A243" s="5" t="s">
        <v>2</v>
      </c>
      <c r="B243" s="15">
        <v>16.73</v>
      </c>
      <c r="C243" s="17">
        <v>15.59</v>
      </c>
      <c r="D243" s="15"/>
      <c r="E243" s="15">
        <f t="shared" si="36"/>
        <v>-1.1400000000000006</v>
      </c>
      <c r="F243" s="15"/>
      <c r="G243" s="15">
        <f t="shared" si="37"/>
        <v>0</v>
      </c>
      <c r="H243" s="7">
        <f t="shared" si="38"/>
        <v>0</v>
      </c>
      <c r="J243" s="15">
        <f t="shared" si="32"/>
        <v>0</v>
      </c>
      <c r="K243" s="7">
        <f t="shared" si="33"/>
        <v>0</v>
      </c>
      <c r="L243" s="7"/>
      <c r="M243" s="15">
        <f t="shared" si="34"/>
        <v>0</v>
      </c>
      <c r="N243" s="7">
        <f t="shared" si="35"/>
        <v>0</v>
      </c>
    </row>
    <row r="244" spans="1:14" x14ac:dyDescent="0.3">
      <c r="A244" s="5" t="s">
        <v>3</v>
      </c>
      <c r="B244" s="17">
        <v>16.899999999999999</v>
      </c>
      <c r="C244" s="17">
        <v>14.32</v>
      </c>
      <c r="D244" s="15"/>
      <c r="E244" s="15">
        <f t="shared" si="36"/>
        <v>-2.5799999999999983</v>
      </c>
      <c r="F244" s="15"/>
      <c r="G244" s="15">
        <f t="shared" si="37"/>
        <v>0</v>
      </c>
      <c r="H244" s="7">
        <f t="shared" si="38"/>
        <v>0</v>
      </c>
      <c r="J244" s="15">
        <f t="shared" si="32"/>
        <v>0</v>
      </c>
      <c r="K244" s="7">
        <f t="shared" si="33"/>
        <v>0</v>
      </c>
      <c r="L244" s="7"/>
      <c r="M244" s="15">
        <f t="shared" si="34"/>
        <v>0</v>
      </c>
      <c r="N244" s="7">
        <f t="shared" si="35"/>
        <v>0</v>
      </c>
    </row>
    <row r="245" spans="1:14" x14ac:dyDescent="0.3">
      <c r="A245" s="5" t="s">
        <v>4</v>
      </c>
      <c r="B245" s="15">
        <v>16.05</v>
      </c>
      <c r="C245" s="17">
        <v>14.01</v>
      </c>
      <c r="D245" s="15"/>
      <c r="E245" s="15">
        <f t="shared" si="36"/>
        <v>-2.0400000000000009</v>
      </c>
      <c r="F245" s="15"/>
      <c r="G245" s="15">
        <f t="shared" si="37"/>
        <v>0</v>
      </c>
      <c r="H245" s="7">
        <f t="shared" si="38"/>
        <v>0</v>
      </c>
      <c r="J245" s="15">
        <f t="shared" si="32"/>
        <v>0</v>
      </c>
      <c r="K245" s="7">
        <f t="shared" si="33"/>
        <v>0</v>
      </c>
      <c r="L245" s="7"/>
      <c r="M245" s="15">
        <f t="shared" si="34"/>
        <v>0</v>
      </c>
      <c r="N245" s="7">
        <f t="shared" si="35"/>
        <v>0</v>
      </c>
    </row>
    <row r="246" spans="1:14" x14ac:dyDescent="0.3">
      <c r="A246" s="5" t="s">
        <v>5</v>
      </c>
      <c r="B246" s="15">
        <v>15.2</v>
      </c>
      <c r="C246" s="17">
        <v>14.49</v>
      </c>
      <c r="D246" s="15"/>
      <c r="E246" s="15">
        <f t="shared" si="36"/>
        <v>-0.70999999999999908</v>
      </c>
      <c r="F246" s="15"/>
      <c r="G246" s="15">
        <f t="shared" si="37"/>
        <v>0</v>
      </c>
      <c r="H246" s="7">
        <f t="shared" si="38"/>
        <v>0</v>
      </c>
      <c r="J246" s="15">
        <f t="shared" si="32"/>
        <v>0</v>
      </c>
      <c r="K246" s="7">
        <f t="shared" si="33"/>
        <v>0</v>
      </c>
      <c r="L246" s="7"/>
      <c r="M246" s="15">
        <f t="shared" si="34"/>
        <v>0</v>
      </c>
      <c r="N246" s="7">
        <f t="shared" si="35"/>
        <v>0</v>
      </c>
    </row>
    <row r="247" spans="1:14" x14ac:dyDescent="0.3">
      <c r="A247" s="5" t="s">
        <v>6</v>
      </c>
      <c r="B247" s="15">
        <v>15.31</v>
      </c>
      <c r="C247" s="17">
        <v>15.89</v>
      </c>
      <c r="D247" s="15"/>
      <c r="E247" s="15">
        <f t="shared" si="36"/>
        <v>0.58000000000000007</v>
      </c>
      <c r="F247" s="15"/>
      <c r="G247" s="15">
        <f t="shared" si="37"/>
        <v>0.58000000000000007</v>
      </c>
      <c r="H247" s="7">
        <f t="shared" si="38"/>
        <v>1</v>
      </c>
      <c r="J247" s="15">
        <f t="shared" si="32"/>
        <v>0</v>
      </c>
      <c r="K247" s="7">
        <f t="shared" si="33"/>
        <v>0</v>
      </c>
      <c r="L247" s="7"/>
      <c r="M247" s="15">
        <f t="shared" si="34"/>
        <v>0</v>
      </c>
      <c r="N247" s="7">
        <f t="shared" si="35"/>
        <v>0</v>
      </c>
    </row>
    <row r="248" spans="1:14" x14ac:dyDescent="0.3">
      <c r="A248" s="5" t="s">
        <v>7</v>
      </c>
      <c r="B248" s="17">
        <v>16.59</v>
      </c>
      <c r="C248" s="17">
        <v>16.600000000000001</v>
      </c>
      <c r="D248" s="15"/>
      <c r="E248" s="15">
        <f t="shared" si="36"/>
        <v>1.0000000000001563E-2</v>
      </c>
      <c r="F248" s="15"/>
      <c r="G248" s="15">
        <f t="shared" si="37"/>
        <v>1.0000000000001563E-2</v>
      </c>
      <c r="H248" s="7">
        <f t="shared" si="38"/>
        <v>1</v>
      </c>
      <c r="J248" s="15">
        <f t="shared" si="32"/>
        <v>0</v>
      </c>
      <c r="K248" s="7">
        <f t="shared" si="33"/>
        <v>0</v>
      </c>
      <c r="L248" s="7"/>
      <c r="M248" s="15">
        <f t="shared" si="34"/>
        <v>0</v>
      </c>
      <c r="N248" s="7">
        <f t="shared" si="35"/>
        <v>0</v>
      </c>
    </row>
    <row r="249" spans="1:14" x14ac:dyDescent="0.3">
      <c r="A249" s="5" t="s">
        <v>8</v>
      </c>
      <c r="B249" s="17">
        <v>16.72</v>
      </c>
      <c r="C249" s="17">
        <v>16.61</v>
      </c>
      <c r="D249" s="15"/>
      <c r="E249" s="15">
        <f t="shared" si="36"/>
        <v>-0.10999999999999943</v>
      </c>
      <c r="F249" s="15"/>
      <c r="G249" s="15">
        <f t="shared" si="37"/>
        <v>0</v>
      </c>
      <c r="H249" s="7">
        <f t="shared" si="38"/>
        <v>0</v>
      </c>
      <c r="J249" s="15">
        <f t="shared" si="32"/>
        <v>0</v>
      </c>
      <c r="K249" s="7">
        <f t="shared" si="33"/>
        <v>0</v>
      </c>
      <c r="L249" s="7"/>
      <c r="M249" s="15">
        <f t="shared" si="34"/>
        <v>0</v>
      </c>
      <c r="N249" s="7">
        <f t="shared" si="35"/>
        <v>0</v>
      </c>
    </row>
    <row r="250" spans="1:14" x14ac:dyDescent="0.3">
      <c r="A250" s="5" t="s">
        <v>9</v>
      </c>
      <c r="B250" s="15">
        <v>16.71</v>
      </c>
      <c r="C250" s="17">
        <v>15.86</v>
      </c>
      <c r="D250" s="15"/>
      <c r="E250" s="15">
        <f t="shared" si="36"/>
        <v>-0.85000000000000142</v>
      </c>
      <c r="F250" s="15"/>
      <c r="G250" s="15">
        <f t="shared" si="37"/>
        <v>0</v>
      </c>
      <c r="H250" s="7">
        <f t="shared" si="38"/>
        <v>0</v>
      </c>
      <c r="J250" s="15">
        <f t="shared" si="32"/>
        <v>0</v>
      </c>
      <c r="K250" s="7">
        <f t="shared" si="33"/>
        <v>0</v>
      </c>
      <c r="L250" s="7"/>
      <c r="M250" s="15">
        <f t="shared" si="34"/>
        <v>0</v>
      </c>
      <c r="N250" s="7">
        <f t="shared" si="35"/>
        <v>0</v>
      </c>
    </row>
    <row r="251" spans="1:14" x14ac:dyDescent="0.3">
      <c r="A251" s="5" t="s">
        <v>10</v>
      </c>
      <c r="B251" s="17">
        <v>16.440000000000001</v>
      </c>
      <c r="C251" s="17">
        <v>14.85</v>
      </c>
      <c r="D251" s="15"/>
      <c r="E251" s="15">
        <f t="shared" si="36"/>
        <v>-1.5900000000000016</v>
      </c>
      <c r="F251" s="15"/>
      <c r="G251" s="15">
        <f t="shared" si="37"/>
        <v>0</v>
      </c>
      <c r="H251" s="7">
        <f t="shared" si="38"/>
        <v>0</v>
      </c>
      <c r="J251" s="15">
        <f t="shared" si="32"/>
        <v>0</v>
      </c>
      <c r="K251" s="7">
        <f t="shared" si="33"/>
        <v>0</v>
      </c>
      <c r="L251" s="7"/>
      <c r="M251" s="15">
        <f t="shared" si="34"/>
        <v>0</v>
      </c>
      <c r="N251" s="7">
        <f t="shared" si="35"/>
        <v>0</v>
      </c>
    </row>
    <row r="252" spans="1:14" x14ac:dyDescent="0.3">
      <c r="A252" s="5" t="s">
        <v>11</v>
      </c>
      <c r="B252" s="15">
        <v>16.41</v>
      </c>
      <c r="C252" s="17">
        <v>13.99</v>
      </c>
      <c r="D252" s="15"/>
      <c r="E252" s="15">
        <f t="shared" si="36"/>
        <v>-2.42</v>
      </c>
      <c r="F252" s="15"/>
      <c r="G252" s="15">
        <f t="shared" si="37"/>
        <v>0</v>
      </c>
      <c r="H252" s="7">
        <f t="shared" si="38"/>
        <v>0</v>
      </c>
      <c r="J252" s="15">
        <f t="shared" si="32"/>
        <v>0</v>
      </c>
      <c r="K252" s="7">
        <f t="shared" si="33"/>
        <v>0</v>
      </c>
      <c r="L252" s="7"/>
      <c r="M252" s="15">
        <f t="shared" si="34"/>
        <v>0</v>
      </c>
      <c r="N252" s="7">
        <f t="shared" si="35"/>
        <v>0</v>
      </c>
    </row>
    <row r="253" spans="1:14" x14ac:dyDescent="0.3">
      <c r="A253" s="5" t="s">
        <v>12</v>
      </c>
      <c r="B253" s="15">
        <v>16.88</v>
      </c>
      <c r="C253" s="15">
        <v>13.51</v>
      </c>
      <c r="D253" s="15"/>
      <c r="E253" s="15">
        <f t="shared" si="36"/>
        <v>-3.3699999999999992</v>
      </c>
      <c r="F253" s="15"/>
      <c r="G253" s="15">
        <f t="shared" si="37"/>
        <v>0</v>
      </c>
      <c r="H253" s="7">
        <f t="shared" si="38"/>
        <v>0</v>
      </c>
      <c r="J253" s="15">
        <f t="shared" si="32"/>
        <v>0</v>
      </c>
      <c r="K253" s="7">
        <f t="shared" si="33"/>
        <v>0</v>
      </c>
      <c r="L253" s="7"/>
      <c r="M253" s="15">
        <f t="shared" si="34"/>
        <v>0</v>
      </c>
      <c r="N253" s="7">
        <f t="shared" si="35"/>
        <v>0</v>
      </c>
    </row>
    <row r="254" spans="1:14" x14ac:dyDescent="0.3">
      <c r="A254" s="5" t="s">
        <v>30</v>
      </c>
      <c r="B254" s="17">
        <v>15.44</v>
      </c>
      <c r="C254" s="17">
        <v>13.13</v>
      </c>
      <c r="D254" s="15"/>
      <c r="E254" s="15">
        <f t="shared" si="36"/>
        <v>-2.3099999999999987</v>
      </c>
      <c r="F254" s="15"/>
      <c r="G254" s="15">
        <f t="shared" si="37"/>
        <v>0</v>
      </c>
      <c r="H254" s="7">
        <f t="shared" si="38"/>
        <v>0</v>
      </c>
      <c r="J254" s="15">
        <f t="shared" si="32"/>
        <v>0</v>
      </c>
      <c r="K254" s="7">
        <f t="shared" si="33"/>
        <v>0</v>
      </c>
      <c r="L254" s="7"/>
      <c r="M254" s="15">
        <f t="shared" si="34"/>
        <v>0</v>
      </c>
      <c r="N254" s="7">
        <f t="shared" si="35"/>
        <v>0</v>
      </c>
    </row>
    <row r="255" spans="1:14" x14ac:dyDescent="0.3">
      <c r="A255" s="5" t="s">
        <v>2</v>
      </c>
      <c r="B255" s="15">
        <v>14.25</v>
      </c>
      <c r="C255" s="17">
        <v>12.87</v>
      </c>
      <c r="D255" s="15"/>
      <c r="E255" s="15">
        <f t="shared" si="36"/>
        <v>-1.3800000000000008</v>
      </c>
      <c r="F255" s="15"/>
      <c r="G255" s="15">
        <f t="shared" si="37"/>
        <v>0</v>
      </c>
      <c r="H255" s="7">
        <f t="shared" si="38"/>
        <v>0</v>
      </c>
      <c r="J255" s="15">
        <f t="shared" si="32"/>
        <v>0</v>
      </c>
      <c r="K255" s="7">
        <f t="shared" si="33"/>
        <v>0</v>
      </c>
      <c r="L255" s="7"/>
      <c r="M255" s="15">
        <f t="shared" si="34"/>
        <v>0</v>
      </c>
      <c r="N255" s="7">
        <f t="shared" si="35"/>
        <v>0</v>
      </c>
    </row>
    <row r="256" spans="1:14" x14ac:dyDescent="0.3">
      <c r="A256" s="5" t="s">
        <v>3</v>
      </c>
      <c r="B256" s="17">
        <v>13.36</v>
      </c>
      <c r="C256" s="17">
        <v>13.04</v>
      </c>
      <c r="D256" s="15"/>
      <c r="E256" s="15">
        <f t="shared" si="36"/>
        <v>-0.32000000000000028</v>
      </c>
      <c r="F256" s="15"/>
      <c r="G256" s="15">
        <f t="shared" si="37"/>
        <v>0</v>
      </c>
      <c r="H256" s="7">
        <f t="shared" si="38"/>
        <v>0</v>
      </c>
      <c r="J256" s="15">
        <f t="shared" si="32"/>
        <v>0</v>
      </c>
      <c r="K256" s="7">
        <f t="shared" si="33"/>
        <v>0</v>
      </c>
      <c r="L256" s="7"/>
      <c r="M256" s="15">
        <f t="shared" si="34"/>
        <v>0</v>
      </c>
      <c r="N256" s="7">
        <f t="shared" si="35"/>
        <v>0</v>
      </c>
    </row>
    <row r="257" spans="1:14" x14ac:dyDescent="0.3">
      <c r="A257" s="5" t="s">
        <v>4</v>
      </c>
      <c r="B257" s="15">
        <v>14.1</v>
      </c>
      <c r="C257" s="17">
        <v>13.48</v>
      </c>
      <c r="D257" s="15"/>
      <c r="E257" s="15">
        <f t="shared" si="36"/>
        <v>-0.61999999999999922</v>
      </c>
      <c r="F257" s="15"/>
      <c r="G257" s="15">
        <f t="shared" si="37"/>
        <v>0</v>
      </c>
      <c r="H257" s="7">
        <f t="shared" si="38"/>
        <v>0</v>
      </c>
      <c r="J257" s="15">
        <f t="shared" si="32"/>
        <v>0</v>
      </c>
      <c r="K257" s="7">
        <f t="shared" si="33"/>
        <v>0</v>
      </c>
      <c r="L257" s="7"/>
      <c r="M257" s="15">
        <f t="shared" si="34"/>
        <v>0</v>
      </c>
      <c r="N257" s="7">
        <f t="shared" si="35"/>
        <v>0</v>
      </c>
    </row>
    <row r="258" spans="1:14" x14ac:dyDescent="0.3">
      <c r="A258" s="5" t="s">
        <v>5</v>
      </c>
      <c r="B258" s="15">
        <v>14.44</v>
      </c>
      <c r="C258" s="17">
        <v>14.57</v>
      </c>
      <c r="D258" s="15"/>
      <c r="E258" s="15">
        <f t="shared" si="36"/>
        <v>0.13000000000000078</v>
      </c>
      <c r="F258" s="15"/>
      <c r="G258" s="15">
        <f t="shared" si="37"/>
        <v>0.13000000000000078</v>
      </c>
      <c r="H258" s="7">
        <f t="shared" si="38"/>
        <v>1</v>
      </c>
      <c r="J258" s="15">
        <f t="shared" si="32"/>
        <v>0</v>
      </c>
      <c r="K258" s="7">
        <f t="shared" si="33"/>
        <v>0</v>
      </c>
      <c r="L258" s="7"/>
      <c r="M258" s="15">
        <f t="shared" si="34"/>
        <v>0</v>
      </c>
      <c r="N258" s="7">
        <f t="shared" si="35"/>
        <v>0</v>
      </c>
    </row>
    <row r="259" spans="1:14" x14ac:dyDescent="0.3">
      <c r="A259" s="5" t="s">
        <v>6</v>
      </c>
      <c r="B259" s="15">
        <v>15.25</v>
      </c>
      <c r="C259" s="17">
        <v>14.91</v>
      </c>
      <c r="D259" s="15"/>
      <c r="E259" s="15">
        <f t="shared" si="36"/>
        <v>-0.33999999999999986</v>
      </c>
      <c r="F259" s="15"/>
      <c r="G259" s="15">
        <f t="shared" si="37"/>
        <v>0</v>
      </c>
      <c r="H259" s="7">
        <f t="shared" si="38"/>
        <v>0</v>
      </c>
      <c r="J259" s="15">
        <f t="shared" si="32"/>
        <v>0</v>
      </c>
      <c r="K259" s="7">
        <f t="shared" si="33"/>
        <v>0</v>
      </c>
      <c r="L259" s="7"/>
      <c r="M259" s="15">
        <f t="shared" si="34"/>
        <v>0</v>
      </c>
      <c r="N259" s="7">
        <f t="shared" si="35"/>
        <v>0</v>
      </c>
    </row>
    <row r="260" spans="1:14" x14ac:dyDescent="0.3">
      <c r="A260" s="5" t="s">
        <v>7</v>
      </c>
      <c r="B260" s="17">
        <v>15.36</v>
      </c>
      <c r="C260" s="17">
        <v>14.14</v>
      </c>
      <c r="D260" s="15"/>
      <c r="E260" s="15">
        <f t="shared" si="36"/>
        <v>-1.2199999999999989</v>
      </c>
      <c r="F260" s="15"/>
      <c r="G260" s="15">
        <f t="shared" si="37"/>
        <v>0</v>
      </c>
      <c r="H260" s="7">
        <f t="shared" si="38"/>
        <v>0</v>
      </c>
      <c r="J260" s="15">
        <f t="shared" si="32"/>
        <v>0</v>
      </c>
      <c r="K260" s="7">
        <f t="shared" si="33"/>
        <v>0</v>
      </c>
      <c r="L260" s="7"/>
      <c r="M260" s="15">
        <f t="shared" si="34"/>
        <v>0</v>
      </c>
      <c r="N260" s="7">
        <f t="shared" si="35"/>
        <v>0</v>
      </c>
    </row>
    <row r="261" spans="1:14" x14ac:dyDescent="0.3">
      <c r="A261" s="5" t="s">
        <v>8</v>
      </c>
      <c r="B261" s="17">
        <v>14.15</v>
      </c>
      <c r="C261" s="17">
        <v>14.63</v>
      </c>
      <c r="D261" s="15"/>
      <c r="E261" s="15">
        <f t="shared" si="36"/>
        <v>0.48000000000000043</v>
      </c>
      <c r="F261" s="15"/>
      <c r="G261" s="15">
        <f t="shared" si="37"/>
        <v>0.48000000000000043</v>
      </c>
      <c r="H261" s="7">
        <f t="shared" si="38"/>
        <v>1</v>
      </c>
      <c r="J261" s="15">
        <f t="shared" si="32"/>
        <v>0</v>
      </c>
      <c r="K261" s="7">
        <f t="shared" si="33"/>
        <v>0</v>
      </c>
      <c r="L261" s="7"/>
      <c r="M261" s="15">
        <f t="shared" si="34"/>
        <v>0</v>
      </c>
      <c r="N261" s="7">
        <f t="shared" si="35"/>
        <v>0</v>
      </c>
    </row>
    <row r="262" spans="1:14" x14ac:dyDescent="0.3">
      <c r="A262" s="5" t="s">
        <v>9</v>
      </c>
      <c r="B262" s="15">
        <v>14.85</v>
      </c>
      <c r="C262" s="17">
        <v>14.81</v>
      </c>
      <c r="D262" s="15"/>
      <c r="E262" s="15">
        <f t="shared" si="36"/>
        <v>-3.9999999999999147E-2</v>
      </c>
      <c r="F262" s="15"/>
      <c r="G262" s="15">
        <f t="shared" si="37"/>
        <v>0</v>
      </c>
      <c r="H262" s="7">
        <f t="shared" si="38"/>
        <v>0</v>
      </c>
      <c r="J262" s="15">
        <f t="shared" si="32"/>
        <v>0</v>
      </c>
      <c r="K262" s="7">
        <f t="shared" si="33"/>
        <v>0</v>
      </c>
      <c r="L262" s="7"/>
      <c r="M262" s="15">
        <f t="shared" si="34"/>
        <v>0</v>
      </c>
      <c r="N262" s="7">
        <f t="shared" si="35"/>
        <v>0</v>
      </c>
    </row>
    <row r="263" spans="1:14" x14ac:dyDescent="0.3">
      <c r="A263" s="5" t="s">
        <v>10</v>
      </c>
      <c r="B263" s="17">
        <v>16.329999999999998</v>
      </c>
      <c r="C263" s="17">
        <v>15.01</v>
      </c>
      <c r="D263" s="15"/>
      <c r="E263" s="15">
        <f t="shared" si="36"/>
        <v>-1.3199999999999985</v>
      </c>
      <c r="F263" s="15"/>
      <c r="G263" s="15">
        <f t="shared" si="37"/>
        <v>0</v>
      </c>
      <c r="H263" s="7">
        <f t="shared" si="38"/>
        <v>0</v>
      </c>
      <c r="J263" s="15">
        <f t="shared" si="32"/>
        <v>0</v>
      </c>
      <c r="K263" s="7">
        <f t="shared" si="33"/>
        <v>0</v>
      </c>
      <c r="L263" s="7"/>
      <c r="M263" s="15">
        <f t="shared" si="34"/>
        <v>0</v>
      </c>
      <c r="N263" s="7">
        <f t="shared" si="35"/>
        <v>0</v>
      </c>
    </row>
    <row r="264" spans="1:14" x14ac:dyDescent="0.3">
      <c r="A264" s="5" t="s">
        <v>11</v>
      </c>
      <c r="B264" s="15">
        <v>15.52</v>
      </c>
      <c r="C264" s="17">
        <v>15.06</v>
      </c>
      <c r="D264" s="15"/>
      <c r="E264" s="15">
        <f t="shared" si="36"/>
        <v>-0.45999999999999908</v>
      </c>
      <c r="F264" s="15"/>
      <c r="G264" s="15">
        <f t="shared" si="37"/>
        <v>0</v>
      </c>
      <c r="H264" s="7">
        <f t="shared" si="38"/>
        <v>0</v>
      </c>
      <c r="J264" s="15">
        <f t="shared" si="32"/>
        <v>0</v>
      </c>
      <c r="K264" s="7">
        <f t="shared" si="33"/>
        <v>0</v>
      </c>
      <c r="L264" s="7"/>
      <c r="M264" s="15">
        <f t="shared" si="34"/>
        <v>0</v>
      </c>
      <c r="N264" s="7">
        <f t="shared" si="35"/>
        <v>0</v>
      </c>
    </row>
    <row r="265" spans="1:14" x14ac:dyDescent="0.3">
      <c r="A265" s="5" t="s">
        <v>12</v>
      </c>
      <c r="B265" s="15">
        <v>15.05</v>
      </c>
      <c r="C265" s="15">
        <v>15.09</v>
      </c>
      <c r="D265" s="15"/>
      <c r="E265" s="15">
        <f t="shared" si="36"/>
        <v>3.9999999999999147E-2</v>
      </c>
      <c r="F265" s="15"/>
      <c r="G265" s="15">
        <f t="shared" si="37"/>
        <v>3.9999999999999147E-2</v>
      </c>
      <c r="H265" s="7">
        <f t="shared" si="38"/>
        <v>1</v>
      </c>
      <c r="J265" s="15">
        <f t="shared" si="32"/>
        <v>0</v>
      </c>
      <c r="K265" s="7">
        <f t="shared" si="33"/>
        <v>0</v>
      </c>
      <c r="L265" s="7"/>
      <c r="M265" s="15">
        <f t="shared" si="34"/>
        <v>0</v>
      </c>
      <c r="N265" s="7">
        <f t="shared" si="35"/>
        <v>0</v>
      </c>
    </row>
    <row r="266" spans="1:14" x14ac:dyDescent="0.3">
      <c r="A266" s="5" t="s">
        <v>31</v>
      </c>
      <c r="B266" s="17">
        <v>15.12</v>
      </c>
      <c r="C266" s="17">
        <v>15.48</v>
      </c>
      <c r="D266" s="15"/>
      <c r="E266" s="15">
        <f t="shared" si="36"/>
        <v>0.36000000000000121</v>
      </c>
      <c r="F266" s="15"/>
      <c r="G266" s="15">
        <f t="shared" si="37"/>
        <v>0.36000000000000121</v>
      </c>
      <c r="H266" s="7">
        <f t="shared" si="38"/>
        <v>1</v>
      </c>
      <c r="J266" s="15">
        <f t="shared" si="32"/>
        <v>0</v>
      </c>
      <c r="K266" s="7">
        <f t="shared" si="33"/>
        <v>0</v>
      </c>
      <c r="L266" s="7"/>
      <c r="M266" s="15">
        <f t="shared" si="34"/>
        <v>0</v>
      </c>
      <c r="N266" s="7">
        <f t="shared" si="35"/>
        <v>0</v>
      </c>
    </row>
    <row r="267" spans="1:14" x14ac:dyDescent="0.3">
      <c r="A267" s="5" t="s">
        <v>2</v>
      </c>
      <c r="B267" s="15">
        <v>15.3</v>
      </c>
      <c r="C267" s="17">
        <v>15.86</v>
      </c>
      <c r="D267" s="15"/>
      <c r="E267" s="15">
        <f t="shared" si="36"/>
        <v>0.55999999999999872</v>
      </c>
      <c r="F267" s="15"/>
      <c r="G267" s="15">
        <f t="shared" si="37"/>
        <v>0.55999999999999872</v>
      </c>
      <c r="H267" s="7">
        <f t="shared" si="38"/>
        <v>1</v>
      </c>
      <c r="J267" s="15">
        <f t="shared" si="32"/>
        <v>0</v>
      </c>
      <c r="K267" s="7">
        <f t="shared" si="33"/>
        <v>0</v>
      </c>
      <c r="L267" s="7"/>
      <c r="M267" s="15">
        <f t="shared" si="34"/>
        <v>0</v>
      </c>
      <c r="N267" s="7">
        <f t="shared" si="35"/>
        <v>0</v>
      </c>
    </row>
    <row r="268" spans="1:14" x14ac:dyDescent="0.3">
      <c r="A268" s="5" t="s">
        <v>3</v>
      </c>
      <c r="B268" s="17">
        <v>15.98</v>
      </c>
      <c r="C268" s="17">
        <v>15.71</v>
      </c>
      <c r="D268" s="15"/>
      <c r="E268" s="15">
        <f t="shared" si="36"/>
        <v>-0.26999999999999957</v>
      </c>
      <c r="F268" s="15"/>
      <c r="G268" s="15">
        <f t="shared" si="37"/>
        <v>0</v>
      </c>
      <c r="H268" s="7">
        <f t="shared" si="38"/>
        <v>0</v>
      </c>
      <c r="J268" s="15">
        <f t="shared" si="32"/>
        <v>0</v>
      </c>
      <c r="K268" s="7">
        <f t="shared" si="33"/>
        <v>0</v>
      </c>
      <c r="L268" s="7"/>
      <c r="M268" s="15">
        <f t="shared" si="34"/>
        <v>0</v>
      </c>
      <c r="N268" s="7">
        <f t="shared" si="35"/>
        <v>0</v>
      </c>
    </row>
    <row r="269" spans="1:14" x14ac:dyDescent="0.3">
      <c r="A269" s="5" t="s">
        <v>4</v>
      </c>
      <c r="B269" s="15">
        <v>15.76</v>
      </c>
      <c r="C269" s="17">
        <v>15.72</v>
      </c>
      <c r="D269" s="15"/>
      <c r="E269" s="15">
        <f t="shared" si="36"/>
        <v>-3.9999999999999147E-2</v>
      </c>
      <c r="F269" s="15"/>
      <c r="G269" s="15">
        <f t="shared" si="37"/>
        <v>0</v>
      </c>
      <c r="H269" s="7">
        <f t="shared" si="38"/>
        <v>0</v>
      </c>
      <c r="J269" s="15">
        <f t="shared" si="32"/>
        <v>0</v>
      </c>
      <c r="K269" s="7">
        <f t="shared" si="33"/>
        <v>0</v>
      </c>
      <c r="L269" s="7"/>
      <c r="M269" s="15">
        <f t="shared" si="34"/>
        <v>0</v>
      </c>
      <c r="N269" s="7">
        <f t="shared" si="35"/>
        <v>0</v>
      </c>
    </row>
    <row r="270" spans="1:14" x14ac:dyDescent="0.3">
      <c r="A270" s="5" t="s">
        <v>5</v>
      </c>
      <c r="B270" s="15">
        <v>16.420000000000002</v>
      </c>
      <c r="C270" s="17">
        <v>16.29</v>
      </c>
      <c r="D270" s="15"/>
      <c r="E270" s="15">
        <f t="shared" si="36"/>
        <v>-0.13000000000000256</v>
      </c>
      <c r="F270" s="15"/>
      <c r="G270" s="15">
        <f t="shared" si="37"/>
        <v>0</v>
      </c>
      <c r="H270" s="7">
        <f t="shared" si="38"/>
        <v>0</v>
      </c>
      <c r="J270" s="15">
        <f t="shared" si="32"/>
        <v>0</v>
      </c>
      <c r="K270" s="7">
        <f t="shared" si="33"/>
        <v>0</v>
      </c>
      <c r="L270" s="7"/>
      <c r="M270" s="15">
        <f t="shared" si="34"/>
        <v>0</v>
      </c>
      <c r="N270" s="7">
        <f t="shared" si="35"/>
        <v>0</v>
      </c>
    </row>
    <row r="271" spans="1:14" x14ac:dyDescent="0.3">
      <c r="A271" s="5" t="s">
        <v>6</v>
      </c>
      <c r="B271" s="15">
        <v>17.07</v>
      </c>
      <c r="C271" s="17">
        <v>16.829999999999998</v>
      </c>
      <c r="D271" s="15"/>
      <c r="E271" s="15">
        <f t="shared" si="36"/>
        <v>-0.24000000000000199</v>
      </c>
      <c r="F271" s="15"/>
      <c r="G271" s="15">
        <f t="shared" si="37"/>
        <v>0</v>
      </c>
      <c r="H271" s="7">
        <f t="shared" si="38"/>
        <v>0</v>
      </c>
      <c r="J271" s="15">
        <f t="shared" si="32"/>
        <v>0</v>
      </c>
      <c r="K271" s="7">
        <f t="shared" si="33"/>
        <v>0</v>
      </c>
      <c r="L271" s="7"/>
      <c r="M271" s="15">
        <f t="shared" si="34"/>
        <v>0</v>
      </c>
      <c r="N271" s="7">
        <f t="shared" si="35"/>
        <v>0</v>
      </c>
    </row>
    <row r="272" spans="1:14" x14ac:dyDescent="0.3">
      <c r="A272" s="5" t="s">
        <v>7</v>
      </c>
      <c r="B272" s="17">
        <v>17.18</v>
      </c>
      <c r="C272" s="17">
        <v>16.899999999999999</v>
      </c>
      <c r="D272" s="15"/>
      <c r="E272" s="15">
        <f t="shared" si="36"/>
        <v>-0.28000000000000114</v>
      </c>
      <c r="F272" s="15"/>
      <c r="G272" s="15">
        <f t="shared" si="37"/>
        <v>0</v>
      </c>
      <c r="H272" s="7">
        <f t="shared" si="38"/>
        <v>0</v>
      </c>
      <c r="J272" s="15">
        <f t="shared" si="32"/>
        <v>0</v>
      </c>
      <c r="K272" s="7">
        <f t="shared" si="33"/>
        <v>0</v>
      </c>
      <c r="L272" s="7"/>
      <c r="M272" s="15">
        <f t="shared" si="34"/>
        <v>0</v>
      </c>
      <c r="N272" s="7">
        <f t="shared" si="35"/>
        <v>0</v>
      </c>
    </row>
    <row r="273" spans="1:15" x14ac:dyDescent="0.3">
      <c r="A273" s="5" t="s">
        <v>8</v>
      </c>
      <c r="B273" s="17">
        <v>17.89</v>
      </c>
      <c r="C273" s="17">
        <v>16.739999999999998</v>
      </c>
      <c r="D273" s="15"/>
      <c r="E273" s="15">
        <f t="shared" si="36"/>
        <v>-1.1500000000000021</v>
      </c>
      <c r="F273" s="15"/>
      <c r="G273" s="15">
        <f t="shared" si="37"/>
        <v>0</v>
      </c>
      <c r="H273" s="7">
        <f t="shared" si="38"/>
        <v>0</v>
      </c>
      <c r="J273" s="15">
        <f t="shared" si="32"/>
        <v>0</v>
      </c>
      <c r="K273" s="7">
        <f t="shared" si="33"/>
        <v>0</v>
      </c>
      <c r="L273" s="7"/>
      <c r="M273" s="15">
        <f t="shared" si="34"/>
        <v>0</v>
      </c>
      <c r="N273" s="7">
        <f t="shared" si="35"/>
        <v>0</v>
      </c>
    </row>
    <row r="274" spans="1:15" x14ac:dyDescent="0.3">
      <c r="A274" s="5" t="s">
        <v>9</v>
      </c>
      <c r="B274" s="15">
        <v>17.850000000000001</v>
      </c>
      <c r="C274" s="17">
        <v>16.350000000000001</v>
      </c>
      <c r="D274" s="15"/>
      <c r="E274" s="15">
        <f t="shared" si="36"/>
        <v>-1.5</v>
      </c>
      <c r="F274" s="15"/>
      <c r="G274" s="15">
        <f t="shared" si="37"/>
        <v>0</v>
      </c>
      <c r="H274" s="7">
        <f t="shared" si="38"/>
        <v>0</v>
      </c>
      <c r="J274" s="15">
        <f t="shared" si="32"/>
        <v>0</v>
      </c>
      <c r="K274" s="7">
        <f t="shared" si="33"/>
        <v>0</v>
      </c>
      <c r="L274" s="7"/>
      <c r="M274" s="15">
        <f t="shared" si="34"/>
        <v>0</v>
      </c>
      <c r="N274" s="7">
        <f t="shared" si="35"/>
        <v>0</v>
      </c>
    </row>
    <row r="275" spans="1:15" x14ac:dyDescent="0.3">
      <c r="A275" s="5" t="s">
        <v>10</v>
      </c>
      <c r="B275" s="17">
        <v>17.84</v>
      </c>
      <c r="C275" s="17">
        <v>16.39</v>
      </c>
      <c r="D275" s="15"/>
      <c r="E275" s="15">
        <f t="shared" si="36"/>
        <v>-1.4499999999999993</v>
      </c>
      <c r="F275" s="15"/>
      <c r="G275" s="15">
        <f t="shared" si="37"/>
        <v>0</v>
      </c>
      <c r="H275" s="7">
        <f t="shared" si="38"/>
        <v>0</v>
      </c>
      <c r="J275" s="15">
        <f t="shared" si="32"/>
        <v>0</v>
      </c>
      <c r="K275" s="7">
        <f t="shared" si="33"/>
        <v>0</v>
      </c>
      <c r="L275" s="7"/>
      <c r="M275" s="15">
        <f t="shared" si="34"/>
        <v>0</v>
      </c>
      <c r="N275" s="7">
        <f t="shared" si="35"/>
        <v>0</v>
      </c>
    </row>
    <row r="276" spans="1:15" x14ac:dyDescent="0.3">
      <c r="A276" s="5" t="s">
        <v>11</v>
      </c>
      <c r="B276" s="15">
        <v>18.14</v>
      </c>
      <c r="C276" s="17">
        <v>16.600000000000001</v>
      </c>
      <c r="D276" s="15"/>
      <c r="E276" s="15">
        <f t="shared" si="36"/>
        <v>-1.5399999999999991</v>
      </c>
      <c r="F276" s="15"/>
      <c r="G276" s="15">
        <f t="shared" si="37"/>
        <v>0</v>
      </c>
      <c r="H276" s="7">
        <f t="shared" si="38"/>
        <v>0</v>
      </c>
      <c r="J276" s="15">
        <f t="shared" si="32"/>
        <v>0</v>
      </c>
      <c r="K276" s="7">
        <f t="shared" si="33"/>
        <v>0</v>
      </c>
      <c r="L276" s="7"/>
      <c r="M276" s="15">
        <f t="shared" si="34"/>
        <v>0</v>
      </c>
      <c r="N276" s="7">
        <f t="shared" si="35"/>
        <v>0</v>
      </c>
    </row>
    <row r="277" spans="1:15" x14ac:dyDescent="0.3">
      <c r="A277" s="5" t="s">
        <v>12</v>
      </c>
      <c r="B277" s="15">
        <v>19.329999999999998</v>
      </c>
      <c r="C277" s="15">
        <v>16.7</v>
      </c>
      <c r="D277" s="15"/>
      <c r="E277" s="15">
        <f t="shared" si="36"/>
        <v>-2.629999999999999</v>
      </c>
      <c r="F277" s="15"/>
      <c r="G277" s="15">
        <f t="shared" si="37"/>
        <v>0</v>
      </c>
      <c r="H277" s="7">
        <f t="shared" si="38"/>
        <v>0</v>
      </c>
      <c r="J277" s="15">
        <f t="shared" si="32"/>
        <v>0</v>
      </c>
      <c r="K277" s="7">
        <f t="shared" si="33"/>
        <v>0</v>
      </c>
      <c r="L277" s="7"/>
      <c r="M277" s="15">
        <f t="shared" si="34"/>
        <v>0</v>
      </c>
      <c r="N277" s="7">
        <f t="shared" si="35"/>
        <v>0</v>
      </c>
    </row>
    <row r="278" spans="1:15" x14ac:dyDescent="0.3">
      <c r="A278" s="5"/>
      <c r="B278" s="15"/>
      <c r="C278" s="15"/>
      <c r="D278" s="15"/>
      <c r="E278" s="15"/>
      <c r="F278" s="15"/>
      <c r="G278" s="15"/>
      <c r="J278" s="15"/>
      <c r="K278" s="7"/>
      <c r="M278" s="15"/>
      <c r="N278" s="7"/>
    </row>
    <row r="279" spans="1:15" x14ac:dyDescent="0.3">
      <c r="A279" s="5"/>
      <c r="B279" s="15"/>
      <c r="C279" s="15"/>
      <c r="D279" s="15"/>
      <c r="E279" s="15"/>
      <c r="F279" s="15"/>
      <c r="G279" s="15"/>
      <c r="J279" s="15"/>
      <c r="K279" s="7"/>
      <c r="M279" s="15"/>
      <c r="N279" s="7"/>
      <c r="O279" s="29" t="s">
        <v>82</v>
      </c>
    </row>
    <row r="280" spans="1:15" x14ac:dyDescent="0.3">
      <c r="A280" s="5"/>
      <c r="B280" s="15"/>
      <c r="C280" s="15"/>
      <c r="D280" s="15"/>
      <c r="E280" s="15"/>
      <c r="F280" s="15"/>
      <c r="G280" s="15"/>
      <c r="J280" s="15"/>
      <c r="K280" s="7"/>
      <c r="M280" s="29"/>
      <c r="N280" s="33"/>
    </row>
    <row r="281" spans="1:15" x14ac:dyDescent="0.3">
      <c r="A281" s="5"/>
      <c r="B281" s="15"/>
      <c r="C281" s="15"/>
      <c r="D281" s="15"/>
      <c r="E281" s="15"/>
      <c r="F281" s="15"/>
      <c r="G281" s="15"/>
      <c r="J281" s="15"/>
      <c r="K281" s="7"/>
      <c r="M281" s="15"/>
      <c r="N281" s="32" t="str">
        <f>+N1</f>
        <v>Exhibit NMPF - 37A</v>
      </c>
    </row>
    <row r="282" spans="1:15" x14ac:dyDescent="0.3">
      <c r="A282" s="21" t="s">
        <v>52</v>
      </c>
    </row>
    <row r="283" spans="1:15" ht="109.8" customHeight="1" x14ac:dyDescent="0.3">
      <c r="A283" s="1"/>
      <c r="B283" s="2" t="s">
        <v>0</v>
      </c>
      <c r="C283" s="2" t="s">
        <v>38</v>
      </c>
      <c r="E283" s="2" t="s">
        <v>41</v>
      </c>
      <c r="F283" s="2"/>
      <c r="G283" s="2" t="s">
        <v>113</v>
      </c>
      <c r="H283" s="2" t="s">
        <v>98</v>
      </c>
      <c r="J283" s="2" t="s">
        <v>114</v>
      </c>
      <c r="K283" s="2" t="s">
        <v>99</v>
      </c>
      <c r="L283" s="2"/>
      <c r="M283" s="2" t="s">
        <v>115</v>
      </c>
      <c r="N283" s="2" t="s">
        <v>100</v>
      </c>
    </row>
    <row r="284" spans="1:15" x14ac:dyDescent="0.3">
      <c r="A284" s="1"/>
      <c r="B284" s="2"/>
      <c r="C284" s="2"/>
      <c r="E284" s="2"/>
      <c r="F284" s="2"/>
      <c r="G284" s="2"/>
      <c r="H284" s="2"/>
      <c r="J284" s="2"/>
      <c r="K284" s="2"/>
      <c r="M284" s="2"/>
      <c r="N284" s="2"/>
    </row>
    <row r="285" spans="1:15" x14ac:dyDescent="0.3">
      <c r="A285" s="5" t="s">
        <v>32</v>
      </c>
      <c r="B285" s="17">
        <v>19.010000000000002</v>
      </c>
      <c r="C285" s="17">
        <v>16.649999999999999</v>
      </c>
      <c r="D285" s="15"/>
      <c r="E285" s="15">
        <f t="shared" si="36"/>
        <v>-2.360000000000003</v>
      </c>
      <c r="F285" s="15"/>
      <c r="G285" s="15">
        <f t="shared" si="37"/>
        <v>0</v>
      </c>
      <c r="H285" s="7">
        <f t="shared" si="38"/>
        <v>0</v>
      </c>
      <c r="J285" s="15">
        <f t="shared" ref="J285:J326" si="39">IF(C285&gt;(B285+1.6),C285-B285-1.6,0)</f>
        <v>0</v>
      </c>
      <c r="K285" s="7">
        <f t="shared" ref="K285:K326" si="40">IF(J285&gt;0,1,0)</f>
        <v>0</v>
      </c>
      <c r="L285" s="7"/>
      <c r="M285" s="15">
        <f t="shared" ref="M285:M326" si="41">IF(C285&gt;(B285+2.2),C285-B285-2.2,0)</f>
        <v>0</v>
      </c>
      <c r="N285" s="7">
        <f t="shared" ref="N285:N326" si="42">IF(M285&gt;0,1,0)</f>
        <v>0</v>
      </c>
    </row>
    <row r="286" spans="1:15" x14ac:dyDescent="0.3">
      <c r="A286" s="5" t="s">
        <v>2</v>
      </c>
      <c r="B286" s="15">
        <v>17.55</v>
      </c>
      <c r="C286" s="17">
        <v>16.2</v>
      </c>
      <c r="D286" s="15"/>
      <c r="E286" s="15">
        <f t="shared" si="36"/>
        <v>-1.3500000000000014</v>
      </c>
      <c r="F286" s="15"/>
      <c r="G286" s="15">
        <f t="shared" si="37"/>
        <v>0</v>
      </c>
      <c r="H286" s="7">
        <f t="shared" si="38"/>
        <v>0</v>
      </c>
      <c r="J286" s="15">
        <f t="shared" si="39"/>
        <v>0</v>
      </c>
      <c r="K286" s="7">
        <f t="shared" si="40"/>
        <v>0</v>
      </c>
      <c r="L286" s="7"/>
      <c r="M286" s="15">
        <f t="shared" si="41"/>
        <v>0</v>
      </c>
      <c r="N286" s="7">
        <f t="shared" si="42"/>
        <v>0</v>
      </c>
    </row>
    <row r="287" spans="1:15" x14ac:dyDescent="0.3">
      <c r="A287" s="5" t="s">
        <v>3</v>
      </c>
      <c r="B287" s="17">
        <v>17.46</v>
      </c>
      <c r="C287" s="17">
        <v>14.87</v>
      </c>
      <c r="D287" s="15"/>
      <c r="E287" s="15">
        <f t="shared" si="36"/>
        <v>-2.5900000000000016</v>
      </c>
      <c r="F287" s="15"/>
      <c r="G287" s="15">
        <f t="shared" si="37"/>
        <v>0</v>
      </c>
      <c r="H287" s="7">
        <f t="shared" si="38"/>
        <v>0</v>
      </c>
      <c r="J287" s="15">
        <f t="shared" si="39"/>
        <v>0</v>
      </c>
      <c r="K287" s="7">
        <f t="shared" si="40"/>
        <v>0</v>
      </c>
      <c r="L287" s="7"/>
      <c r="M287" s="15">
        <f t="shared" si="41"/>
        <v>0</v>
      </c>
      <c r="N287" s="7">
        <f t="shared" si="42"/>
        <v>0</v>
      </c>
    </row>
    <row r="288" spans="1:15" x14ac:dyDescent="0.3">
      <c r="A288" s="5" t="s">
        <v>4</v>
      </c>
      <c r="B288" s="15">
        <v>16.64</v>
      </c>
      <c r="C288" s="17">
        <v>11.4</v>
      </c>
      <c r="D288" s="15"/>
      <c r="E288" s="15">
        <f t="shared" si="36"/>
        <v>-5.24</v>
      </c>
      <c r="F288" s="15"/>
      <c r="G288" s="15">
        <f t="shared" si="37"/>
        <v>0</v>
      </c>
      <c r="H288" s="7">
        <f t="shared" si="38"/>
        <v>0</v>
      </c>
      <c r="J288" s="15">
        <f t="shared" si="39"/>
        <v>0</v>
      </c>
      <c r="K288" s="7">
        <f t="shared" si="40"/>
        <v>0</v>
      </c>
      <c r="L288" s="7"/>
      <c r="M288" s="15">
        <f t="shared" si="41"/>
        <v>0</v>
      </c>
      <c r="N288" s="7">
        <f t="shared" si="42"/>
        <v>0</v>
      </c>
    </row>
    <row r="289" spans="1:14" x14ac:dyDescent="0.3">
      <c r="A289" s="5" t="s">
        <v>5</v>
      </c>
      <c r="B289" s="15">
        <v>12.95</v>
      </c>
      <c r="C289" s="17">
        <v>10.67</v>
      </c>
      <c r="D289" s="15"/>
      <c r="E289" s="15">
        <f t="shared" si="36"/>
        <v>-2.2799999999999994</v>
      </c>
      <c r="F289" s="15"/>
      <c r="G289" s="15">
        <f t="shared" si="37"/>
        <v>0</v>
      </c>
      <c r="H289" s="7">
        <f t="shared" si="38"/>
        <v>0</v>
      </c>
      <c r="J289" s="15">
        <f t="shared" si="39"/>
        <v>0</v>
      </c>
      <c r="K289" s="7">
        <f t="shared" si="40"/>
        <v>0</v>
      </c>
      <c r="L289" s="7"/>
      <c r="M289" s="15">
        <f t="shared" si="41"/>
        <v>0</v>
      </c>
      <c r="N289" s="7">
        <f t="shared" si="42"/>
        <v>0</v>
      </c>
    </row>
    <row r="290" spans="1:14" x14ac:dyDescent="0.3">
      <c r="A290" s="5" t="s">
        <v>6</v>
      </c>
      <c r="B290" s="15">
        <v>11.42</v>
      </c>
      <c r="C290" s="17">
        <v>12.9</v>
      </c>
      <c r="D290" s="15"/>
      <c r="E290" s="15">
        <f t="shared" si="36"/>
        <v>1.4800000000000004</v>
      </c>
      <c r="F290" s="15"/>
      <c r="G290" s="15">
        <f t="shared" si="37"/>
        <v>1.4800000000000004</v>
      </c>
      <c r="H290" s="7">
        <f t="shared" si="38"/>
        <v>1</v>
      </c>
      <c r="J290" s="15">
        <f t="shared" si="39"/>
        <v>0</v>
      </c>
      <c r="K290" s="7">
        <f t="shared" si="40"/>
        <v>0</v>
      </c>
      <c r="L290" s="7"/>
      <c r="M290" s="15">
        <f t="shared" si="41"/>
        <v>0</v>
      </c>
      <c r="N290" s="7">
        <f t="shared" si="42"/>
        <v>0</v>
      </c>
    </row>
    <row r="291" spans="1:14" x14ac:dyDescent="0.3">
      <c r="A291" s="5" t="s">
        <v>7</v>
      </c>
      <c r="B291" s="17">
        <v>16.559999999999999</v>
      </c>
      <c r="C291" s="17">
        <v>13.76</v>
      </c>
      <c r="D291" s="15"/>
      <c r="E291" s="15">
        <f t="shared" si="36"/>
        <v>-2.7999999999999989</v>
      </c>
      <c r="F291" s="15"/>
      <c r="G291" s="15">
        <f t="shared" si="37"/>
        <v>0</v>
      </c>
      <c r="H291" s="7">
        <f t="shared" si="38"/>
        <v>0</v>
      </c>
      <c r="J291" s="15">
        <f t="shared" si="39"/>
        <v>0</v>
      </c>
      <c r="K291" s="7">
        <f t="shared" si="40"/>
        <v>0</v>
      </c>
      <c r="L291" s="7"/>
      <c r="M291" s="15">
        <f t="shared" si="41"/>
        <v>0</v>
      </c>
      <c r="N291" s="7">
        <f t="shared" si="42"/>
        <v>0</v>
      </c>
    </row>
    <row r="292" spans="1:14" x14ac:dyDescent="0.3">
      <c r="A292" s="5" t="s">
        <v>8</v>
      </c>
      <c r="B292" s="17">
        <v>19.78</v>
      </c>
      <c r="C292" s="17">
        <v>12.53</v>
      </c>
      <c r="D292" s="15"/>
      <c r="E292" s="15">
        <f t="shared" si="36"/>
        <v>-7.2500000000000018</v>
      </c>
      <c r="F292" s="15"/>
      <c r="G292" s="15">
        <f t="shared" si="37"/>
        <v>0</v>
      </c>
      <c r="H292" s="7">
        <f t="shared" si="38"/>
        <v>0</v>
      </c>
      <c r="J292" s="15">
        <f t="shared" si="39"/>
        <v>0</v>
      </c>
      <c r="K292" s="7">
        <f t="shared" si="40"/>
        <v>0</v>
      </c>
      <c r="L292" s="7"/>
      <c r="M292" s="15">
        <f t="shared" si="41"/>
        <v>0</v>
      </c>
      <c r="N292" s="7">
        <f t="shared" si="42"/>
        <v>0</v>
      </c>
    </row>
    <row r="293" spans="1:14" x14ac:dyDescent="0.3">
      <c r="A293" s="5" t="s">
        <v>9</v>
      </c>
      <c r="B293" s="15">
        <v>18.440000000000001</v>
      </c>
      <c r="C293" s="17">
        <v>12.75</v>
      </c>
      <c r="D293" s="15"/>
      <c r="E293" s="15">
        <f t="shared" si="36"/>
        <v>-5.6900000000000013</v>
      </c>
      <c r="F293" s="15"/>
      <c r="G293" s="15">
        <f t="shared" si="37"/>
        <v>0</v>
      </c>
      <c r="H293" s="7">
        <f t="shared" si="38"/>
        <v>0</v>
      </c>
      <c r="J293" s="15">
        <f t="shared" si="39"/>
        <v>0</v>
      </c>
      <c r="K293" s="7">
        <f t="shared" si="40"/>
        <v>0</v>
      </c>
      <c r="L293" s="7"/>
      <c r="M293" s="15">
        <f t="shared" si="41"/>
        <v>0</v>
      </c>
      <c r="N293" s="7">
        <f t="shared" si="42"/>
        <v>0</v>
      </c>
    </row>
    <row r="294" spans="1:14" x14ac:dyDescent="0.3">
      <c r="A294" s="5" t="s">
        <v>10</v>
      </c>
      <c r="B294" s="17">
        <v>15.2</v>
      </c>
      <c r="C294" s="17">
        <v>13.47</v>
      </c>
      <c r="D294" s="15"/>
      <c r="E294" s="15">
        <f t="shared" si="36"/>
        <v>-1.7299999999999986</v>
      </c>
      <c r="F294" s="15"/>
      <c r="G294" s="15">
        <f t="shared" si="37"/>
        <v>0</v>
      </c>
      <c r="H294" s="7">
        <f t="shared" si="38"/>
        <v>0</v>
      </c>
      <c r="J294" s="15">
        <f t="shared" si="39"/>
        <v>0</v>
      </c>
      <c r="K294" s="7">
        <f t="shared" si="40"/>
        <v>0</v>
      </c>
      <c r="L294" s="7"/>
      <c r="M294" s="15">
        <f t="shared" si="41"/>
        <v>0</v>
      </c>
      <c r="N294" s="7">
        <f t="shared" si="42"/>
        <v>0</v>
      </c>
    </row>
    <row r="295" spans="1:14" x14ac:dyDescent="0.3">
      <c r="A295" s="5" t="s">
        <v>11</v>
      </c>
      <c r="B295" s="15">
        <v>18.04</v>
      </c>
      <c r="C295" s="17">
        <v>13.3</v>
      </c>
      <c r="D295" s="15"/>
      <c r="E295" s="15">
        <f t="shared" si="36"/>
        <v>-4.7399999999999984</v>
      </c>
      <c r="F295" s="15"/>
      <c r="G295" s="15">
        <f t="shared" si="37"/>
        <v>0</v>
      </c>
      <c r="H295" s="7">
        <f t="shared" si="38"/>
        <v>0</v>
      </c>
      <c r="J295" s="15">
        <f t="shared" si="39"/>
        <v>0</v>
      </c>
      <c r="K295" s="7">
        <f t="shared" si="40"/>
        <v>0</v>
      </c>
      <c r="L295" s="7"/>
      <c r="M295" s="15">
        <f t="shared" si="41"/>
        <v>0</v>
      </c>
      <c r="N295" s="7">
        <f t="shared" si="42"/>
        <v>0</v>
      </c>
    </row>
    <row r="296" spans="1:14" x14ac:dyDescent="0.3">
      <c r="A296" s="5" t="s">
        <v>12</v>
      </c>
      <c r="B296" s="15">
        <v>19.87</v>
      </c>
      <c r="C296" s="15">
        <v>13.36</v>
      </c>
      <c r="D296" s="15"/>
      <c r="E296" s="15">
        <f t="shared" si="36"/>
        <v>-6.5100000000000016</v>
      </c>
      <c r="F296" s="15"/>
      <c r="G296" s="15">
        <f t="shared" si="37"/>
        <v>0</v>
      </c>
      <c r="H296" s="7">
        <f t="shared" si="38"/>
        <v>0</v>
      </c>
      <c r="J296" s="15">
        <f t="shared" si="39"/>
        <v>0</v>
      </c>
      <c r="K296" s="7">
        <f t="shared" si="40"/>
        <v>0</v>
      </c>
      <c r="L296" s="7"/>
      <c r="M296" s="15">
        <f t="shared" si="41"/>
        <v>0</v>
      </c>
      <c r="N296" s="7">
        <f t="shared" si="42"/>
        <v>0</v>
      </c>
    </row>
    <row r="297" spans="1:14" x14ac:dyDescent="0.3">
      <c r="A297" s="5" t="s">
        <v>33</v>
      </c>
      <c r="B297" s="17">
        <v>15.14</v>
      </c>
      <c r="C297" s="17">
        <v>13.75</v>
      </c>
      <c r="D297" s="15"/>
      <c r="E297" s="15">
        <f t="shared" si="36"/>
        <v>-1.3900000000000006</v>
      </c>
      <c r="F297" s="15"/>
      <c r="G297" s="15">
        <f t="shared" si="37"/>
        <v>0</v>
      </c>
      <c r="H297" s="7">
        <f t="shared" si="38"/>
        <v>0</v>
      </c>
      <c r="J297" s="15">
        <f t="shared" si="39"/>
        <v>0</v>
      </c>
      <c r="K297" s="7">
        <f t="shared" si="40"/>
        <v>0</v>
      </c>
      <c r="L297" s="7"/>
      <c r="M297" s="15">
        <f t="shared" si="41"/>
        <v>0</v>
      </c>
      <c r="N297" s="7">
        <f t="shared" si="42"/>
        <v>0</v>
      </c>
    </row>
    <row r="298" spans="1:14" x14ac:dyDescent="0.3">
      <c r="A298" s="5" t="s">
        <v>2</v>
      </c>
      <c r="B298" s="15">
        <v>15.54</v>
      </c>
      <c r="C298" s="17">
        <v>13.19</v>
      </c>
      <c r="D298" s="15"/>
      <c r="E298" s="15">
        <f t="shared" si="36"/>
        <v>-2.3499999999999996</v>
      </c>
      <c r="F298" s="15"/>
      <c r="G298" s="15">
        <f t="shared" si="37"/>
        <v>0</v>
      </c>
      <c r="H298" s="7">
        <f t="shared" si="38"/>
        <v>0</v>
      </c>
      <c r="J298" s="15">
        <f t="shared" si="39"/>
        <v>0</v>
      </c>
      <c r="K298" s="7">
        <f t="shared" si="40"/>
        <v>0</v>
      </c>
      <c r="L298" s="7"/>
      <c r="M298" s="15">
        <f t="shared" si="41"/>
        <v>0</v>
      </c>
      <c r="N298" s="7">
        <f t="shared" si="42"/>
        <v>0</v>
      </c>
    </row>
    <row r="299" spans="1:14" x14ac:dyDescent="0.3">
      <c r="A299" s="5" t="s">
        <v>3</v>
      </c>
      <c r="B299" s="17">
        <v>15.2</v>
      </c>
      <c r="C299" s="17">
        <v>14.18</v>
      </c>
      <c r="D299" s="15"/>
      <c r="E299" s="15">
        <f t="shared" si="36"/>
        <v>-1.0199999999999996</v>
      </c>
      <c r="F299" s="15"/>
      <c r="G299" s="15">
        <f t="shared" si="37"/>
        <v>0</v>
      </c>
      <c r="H299" s="7">
        <f t="shared" si="38"/>
        <v>0</v>
      </c>
      <c r="J299" s="15">
        <f t="shared" si="39"/>
        <v>0</v>
      </c>
      <c r="K299" s="7">
        <f t="shared" si="40"/>
        <v>0</v>
      </c>
      <c r="L299" s="7"/>
      <c r="M299" s="15">
        <f t="shared" si="41"/>
        <v>0</v>
      </c>
      <c r="N299" s="7">
        <f t="shared" si="42"/>
        <v>0</v>
      </c>
    </row>
    <row r="300" spans="1:14" x14ac:dyDescent="0.3">
      <c r="A300" s="5" t="s">
        <v>4</v>
      </c>
      <c r="B300" s="15">
        <v>15.51</v>
      </c>
      <c r="C300" s="17">
        <v>15.42</v>
      </c>
      <c r="D300" s="15"/>
      <c r="E300" s="15">
        <f t="shared" si="36"/>
        <v>-8.9999999999999858E-2</v>
      </c>
      <c r="F300" s="15"/>
      <c r="G300" s="15">
        <f t="shared" si="37"/>
        <v>0</v>
      </c>
      <c r="H300" s="7">
        <f t="shared" si="38"/>
        <v>0</v>
      </c>
      <c r="J300" s="15">
        <f t="shared" si="39"/>
        <v>0</v>
      </c>
      <c r="K300" s="7">
        <f t="shared" si="40"/>
        <v>0</v>
      </c>
      <c r="L300" s="7"/>
      <c r="M300" s="15">
        <f t="shared" si="41"/>
        <v>0</v>
      </c>
      <c r="N300" s="7">
        <f t="shared" si="42"/>
        <v>0</v>
      </c>
    </row>
    <row r="301" spans="1:14" x14ac:dyDescent="0.3">
      <c r="A301" s="5" t="s">
        <v>5</v>
      </c>
      <c r="B301" s="15">
        <v>17.100000000000001</v>
      </c>
      <c r="C301" s="17">
        <v>16.16</v>
      </c>
      <c r="D301" s="15"/>
      <c r="E301" s="15">
        <f t="shared" ref="E301:E326" si="43">+C301-B301</f>
        <v>-0.94000000000000128</v>
      </c>
      <c r="F301" s="15"/>
      <c r="G301" s="15">
        <f t="shared" ref="G301:G326" si="44">IF(E301&gt;0,E301,0)</f>
        <v>0</v>
      </c>
      <c r="H301" s="7">
        <f t="shared" ref="H301:H326" si="45">IF(G301&gt;0,1,0)</f>
        <v>0</v>
      </c>
      <c r="J301" s="15">
        <f t="shared" si="39"/>
        <v>0</v>
      </c>
      <c r="K301" s="7">
        <f t="shared" si="40"/>
        <v>0</v>
      </c>
      <c r="L301" s="7"/>
      <c r="M301" s="15">
        <f t="shared" si="41"/>
        <v>0</v>
      </c>
      <c r="N301" s="7">
        <f t="shared" si="42"/>
        <v>0</v>
      </c>
    </row>
    <row r="302" spans="1:14" x14ac:dyDescent="0.3">
      <c r="A302" s="5" t="s">
        <v>6</v>
      </c>
      <c r="B302" s="15">
        <v>18.29</v>
      </c>
      <c r="C302" s="17">
        <v>16.350000000000001</v>
      </c>
      <c r="D302" s="15"/>
      <c r="E302" s="15">
        <f t="shared" si="43"/>
        <v>-1.9399999999999977</v>
      </c>
      <c r="F302" s="15"/>
      <c r="G302" s="15">
        <f t="shared" si="44"/>
        <v>0</v>
      </c>
      <c r="H302" s="7">
        <f t="shared" si="45"/>
        <v>0</v>
      </c>
      <c r="J302" s="15">
        <f t="shared" si="39"/>
        <v>0</v>
      </c>
      <c r="K302" s="7">
        <f t="shared" si="40"/>
        <v>0</v>
      </c>
      <c r="L302" s="7"/>
      <c r="M302" s="15">
        <f t="shared" si="41"/>
        <v>0</v>
      </c>
      <c r="N302" s="7">
        <f t="shared" si="42"/>
        <v>0</v>
      </c>
    </row>
    <row r="303" spans="1:14" x14ac:dyDescent="0.3">
      <c r="A303" s="5" t="s">
        <v>7</v>
      </c>
      <c r="B303" s="17">
        <v>17.420000000000002</v>
      </c>
      <c r="C303" s="17">
        <v>16</v>
      </c>
      <c r="D303" s="15"/>
      <c r="E303" s="15">
        <f t="shared" si="43"/>
        <v>-1.4200000000000017</v>
      </c>
      <c r="F303" s="15"/>
      <c r="G303" s="15">
        <f t="shared" si="44"/>
        <v>0</v>
      </c>
      <c r="H303" s="7">
        <f t="shared" si="45"/>
        <v>0</v>
      </c>
      <c r="J303" s="15">
        <f t="shared" si="39"/>
        <v>0</v>
      </c>
      <c r="K303" s="7">
        <f t="shared" si="40"/>
        <v>0</v>
      </c>
      <c r="L303" s="7"/>
      <c r="M303" s="15">
        <f t="shared" si="41"/>
        <v>0</v>
      </c>
      <c r="N303" s="7">
        <f t="shared" si="42"/>
        <v>0</v>
      </c>
    </row>
    <row r="304" spans="1:14" x14ac:dyDescent="0.3">
      <c r="A304" s="5" t="s">
        <v>8</v>
      </c>
      <c r="B304" s="17">
        <v>16.899999999999999</v>
      </c>
      <c r="C304" s="17">
        <v>15.92</v>
      </c>
      <c r="D304" s="15"/>
      <c r="E304" s="15">
        <f t="shared" si="43"/>
        <v>-0.97999999999999865</v>
      </c>
      <c r="F304" s="15"/>
      <c r="G304" s="15">
        <f t="shared" si="44"/>
        <v>0</v>
      </c>
      <c r="H304" s="7">
        <f t="shared" si="45"/>
        <v>0</v>
      </c>
      <c r="J304" s="15">
        <f t="shared" si="39"/>
        <v>0</v>
      </c>
      <c r="K304" s="7">
        <f t="shared" si="40"/>
        <v>0</v>
      </c>
      <c r="L304" s="7"/>
      <c r="M304" s="15">
        <f t="shared" si="41"/>
        <v>0</v>
      </c>
      <c r="N304" s="7">
        <f t="shared" si="42"/>
        <v>0</v>
      </c>
    </row>
    <row r="305" spans="1:14" x14ac:dyDescent="0.3">
      <c r="A305" s="5" t="s">
        <v>9</v>
      </c>
      <c r="B305" s="15">
        <v>16.59</v>
      </c>
      <c r="C305" s="17">
        <v>16.36</v>
      </c>
      <c r="D305" s="15"/>
      <c r="E305" s="15">
        <f t="shared" si="43"/>
        <v>-0.23000000000000043</v>
      </c>
      <c r="F305" s="15"/>
      <c r="G305" s="15">
        <f t="shared" si="44"/>
        <v>0</v>
      </c>
      <c r="H305" s="7">
        <f t="shared" si="45"/>
        <v>0</v>
      </c>
      <c r="J305" s="15">
        <f t="shared" si="39"/>
        <v>0</v>
      </c>
      <c r="K305" s="7">
        <f t="shared" si="40"/>
        <v>0</v>
      </c>
      <c r="L305" s="7"/>
      <c r="M305" s="15">
        <f t="shared" si="41"/>
        <v>0</v>
      </c>
      <c r="N305" s="7">
        <f t="shared" si="42"/>
        <v>0</v>
      </c>
    </row>
    <row r="306" spans="1:14" x14ac:dyDescent="0.3">
      <c r="A306" s="5" t="s">
        <v>10</v>
      </c>
      <c r="B306" s="17">
        <v>17.079999999999998</v>
      </c>
      <c r="C306" s="17">
        <v>17.04</v>
      </c>
      <c r="D306" s="15"/>
      <c r="E306" s="15">
        <f t="shared" si="43"/>
        <v>-3.9999999999999147E-2</v>
      </c>
      <c r="F306" s="15"/>
      <c r="G306" s="15">
        <f t="shared" si="44"/>
        <v>0</v>
      </c>
      <c r="H306" s="7">
        <f t="shared" si="45"/>
        <v>0</v>
      </c>
      <c r="J306" s="15">
        <f t="shared" si="39"/>
        <v>0</v>
      </c>
      <c r="K306" s="7">
        <f t="shared" si="40"/>
        <v>0</v>
      </c>
      <c r="L306" s="7"/>
      <c r="M306" s="15">
        <f t="shared" si="41"/>
        <v>0</v>
      </c>
      <c r="N306" s="7">
        <f t="shared" si="42"/>
        <v>0</v>
      </c>
    </row>
    <row r="307" spans="1:14" x14ac:dyDescent="0.3">
      <c r="A307" s="5" t="s">
        <v>11</v>
      </c>
      <c r="B307" s="15">
        <v>17.98</v>
      </c>
      <c r="C307" s="17">
        <v>18.79</v>
      </c>
      <c r="D307" s="15"/>
      <c r="E307" s="15">
        <f t="shared" si="43"/>
        <v>0.80999999999999872</v>
      </c>
      <c r="F307" s="15"/>
      <c r="G307" s="15">
        <f t="shared" si="44"/>
        <v>0.80999999999999872</v>
      </c>
      <c r="H307" s="7">
        <f t="shared" si="45"/>
        <v>1</v>
      </c>
      <c r="J307" s="15">
        <f t="shared" si="39"/>
        <v>0</v>
      </c>
      <c r="K307" s="7">
        <f t="shared" si="40"/>
        <v>0</v>
      </c>
      <c r="L307" s="7"/>
      <c r="M307" s="15">
        <f t="shared" si="41"/>
        <v>0</v>
      </c>
      <c r="N307" s="7">
        <f t="shared" si="42"/>
        <v>0</v>
      </c>
    </row>
    <row r="308" spans="1:14" x14ac:dyDescent="0.3">
      <c r="A308" s="5" t="s">
        <v>12</v>
      </c>
      <c r="B308" s="15">
        <v>19.170000000000002</v>
      </c>
      <c r="C308" s="15">
        <v>19.88</v>
      </c>
      <c r="D308" s="15"/>
      <c r="E308" s="15">
        <f t="shared" si="43"/>
        <v>0.7099999999999973</v>
      </c>
      <c r="F308" s="15"/>
      <c r="G308" s="15">
        <f t="shared" si="44"/>
        <v>0.7099999999999973</v>
      </c>
      <c r="H308" s="7">
        <f t="shared" si="45"/>
        <v>1</v>
      </c>
      <c r="J308" s="15">
        <f t="shared" si="39"/>
        <v>0</v>
      </c>
      <c r="K308" s="7">
        <f t="shared" si="40"/>
        <v>0</v>
      </c>
      <c r="L308" s="7"/>
      <c r="M308" s="15">
        <f t="shared" si="41"/>
        <v>0</v>
      </c>
      <c r="N308" s="7">
        <f t="shared" si="42"/>
        <v>0</v>
      </c>
    </row>
    <row r="309" spans="1:14" x14ac:dyDescent="0.3">
      <c r="A309" s="5" t="s">
        <v>34</v>
      </c>
      <c r="B309" s="17">
        <v>19.71</v>
      </c>
      <c r="C309" s="17">
        <v>23.09</v>
      </c>
      <c r="D309" s="15"/>
      <c r="E309" s="15">
        <f t="shared" si="43"/>
        <v>3.379999999999999</v>
      </c>
      <c r="F309" s="15"/>
      <c r="G309" s="15">
        <f t="shared" si="44"/>
        <v>3.379999999999999</v>
      </c>
      <c r="H309" s="7">
        <f t="shared" si="45"/>
        <v>1</v>
      </c>
      <c r="J309" s="15">
        <f t="shared" si="39"/>
        <v>1.7799999999999989</v>
      </c>
      <c r="K309" s="7">
        <f t="shared" si="40"/>
        <v>1</v>
      </c>
      <c r="L309" s="7"/>
      <c r="M309" s="15">
        <f t="shared" si="41"/>
        <v>1.1799999999999988</v>
      </c>
      <c r="N309" s="7">
        <f t="shared" si="42"/>
        <v>1</v>
      </c>
    </row>
    <row r="310" spans="1:14" x14ac:dyDescent="0.3">
      <c r="A310" s="5" t="s">
        <v>2</v>
      </c>
      <c r="B310" s="15">
        <v>21.64</v>
      </c>
      <c r="C310" s="17">
        <v>24</v>
      </c>
      <c r="D310" s="15"/>
      <c r="E310" s="15">
        <f t="shared" si="43"/>
        <v>2.3599999999999994</v>
      </c>
      <c r="F310" s="15"/>
      <c r="G310" s="15">
        <f t="shared" si="44"/>
        <v>2.3599999999999994</v>
      </c>
      <c r="H310" s="7">
        <f t="shared" si="45"/>
        <v>1</v>
      </c>
      <c r="J310" s="15">
        <f t="shared" si="39"/>
        <v>0.75999999999999934</v>
      </c>
      <c r="K310" s="7">
        <f t="shared" si="40"/>
        <v>1</v>
      </c>
      <c r="L310" s="7"/>
      <c r="M310" s="15">
        <f t="shared" si="41"/>
        <v>0.15999999999999925</v>
      </c>
      <c r="N310" s="7">
        <f t="shared" si="42"/>
        <v>1</v>
      </c>
    </row>
    <row r="311" spans="1:14" x14ac:dyDescent="0.3">
      <c r="A311" s="5" t="s">
        <v>3</v>
      </c>
      <c r="B311" s="17">
        <v>22.88</v>
      </c>
      <c r="C311" s="17">
        <v>24.82</v>
      </c>
      <c r="D311" s="15"/>
      <c r="E311" s="15">
        <f t="shared" si="43"/>
        <v>1.9400000000000013</v>
      </c>
      <c r="F311" s="15"/>
      <c r="G311" s="15">
        <f t="shared" si="44"/>
        <v>1.9400000000000013</v>
      </c>
      <c r="H311" s="7">
        <f t="shared" si="45"/>
        <v>1</v>
      </c>
      <c r="J311" s="15">
        <f t="shared" si="39"/>
        <v>0.34000000000000119</v>
      </c>
      <c r="K311" s="7">
        <f t="shared" si="40"/>
        <v>1</v>
      </c>
      <c r="L311" s="7"/>
      <c r="M311" s="15">
        <f t="shared" si="41"/>
        <v>0</v>
      </c>
      <c r="N311" s="7">
        <f t="shared" si="42"/>
        <v>0</v>
      </c>
    </row>
    <row r="312" spans="1:14" x14ac:dyDescent="0.3">
      <c r="A312" s="5" t="s">
        <v>4</v>
      </c>
      <c r="B312" s="15">
        <v>24.38</v>
      </c>
      <c r="C312" s="17">
        <v>25.31</v>
      </c>
      <c r="D312" s="15"/>
      <c r="E312" s="15">
        <f t="shared" si="43"/>
        <v>0.92999999999999972</v>
      </c>
      <c r="F312" s="15"/>
      <c r="G312" s="15">
        <f t="shared" si="44"/>
        <v>0.92999999999999972</v>
      </c>
      <c r="H312" s="7">
        <f t="shared" si="45"/>
        <v>1</v>
      </c>
      <c r="J312" s="15">
        <f t="shared" si="39"/>
        <v>0</v>
      </c>
      <c r="K312" s="7">
        <f t="shared" si="40"/>
        <v>0</v>
      </c>
      <c r="L312" s="7"/>
      <c r="M312" s="15">
        <f t="shared" si="41"/>
        <v>0</v>
      </c>
      <c r="N312" s="7">
        <f t="shared" si="42"/>
        <v>0</v>
      </c>
    </row>
    <row r="313" spans="1:14" x14ac:dyDescent="0.3">
      <c r="A313" s="5" t="s">
        <v>5</v>
      </c>
      <c r="B313" s="15">
        <v>25.45</v>
      </c>
      <c r="C313" s="17">
        <v>24.99</v>
      </c>
      <c r="D313" s="15"/>
      <c r="E313" s="15">
        <f t="shared" si="43"/>
        <v>-0.46000000000000085</v>
      </c>
      <c r="F313" s="15"/>
      <c r="G313" s="15">
        <f t="shared" si="44"/>
        <v>0</v>
      </c>
      <c r="H313" s="7">
        <f t="shared" si="45"/>
        <v>0</v>
      </c>
      <c r="J313" s="15">
        <f t="shared" si="39"/>
        <v>0</v>
      </c>
      <c r="K313" s="7">
        <f t="shared" si="40"/>
        <v>0</v>
      </c>
      <c r="L313" s="7"/>
      <c r="M313" s="15">
        <f t="shared" si="41"/>
        <v>0</v>
      </c>
      <c r="N313" s="7">
        <f t="shared" si="42"/>
        <v>0</v>
      </c>
    </row>
    <row r="314" spans="1:14" x14ac:dyDescent="0.3">
      <c r="A314" s="5" t="s">
        <v>6</v>
      </c>
      <c r="B314" s="15">
        <v>25.87</v>
      </c>
      <c r="C314" s="17">
        <v>25.83</v>
      </c>
      <c r="D314" s="15"/>
      <c r="E314" s="15">
        <f t="shared" si="43"/>
        <v>-4.00000000000027E-2</v>
      </c>
      <c r="F314" s="15"/>
      <c r="G314" s="15">
        <f t="shared" si="44"/>
        <v>0</v>
      </c>
      <c r="H314" s="7">
        <f t="shared" si="45"/>
        <v>0</v>
      </c>
      <c r="J314" s="15">
        <f t="shared" si="39"/>
        <v>0</v>
      </c>
      <c r="K314" s="7">
        <f t="shared" si="40"/>
        <v>0</v>
      </c>
      <c r="L314" s="7"/>
      <c r="M314" s="15">
        <f t="shared" si="41"/>
        <v>0</v>
      </c>
      <c r="N314" s="7">
        <f t="shared" si="42"/>
        <v>0</v>
      </c>
    </row>
    <row r="315" spans="1:14" x14ac:dyDescent="0.3">
      <c r="A315" s="5" t="s">
        <v>7</v>
      </c>
      <c r="B315" s="15">
        <v>25.87</v>
      </c>
      <c r="C315" s="17">
        <v>25.79</v>
      </c>
      <c r="D315" s="15"/>
      <c r="E315" s="15">
        <f t="shared" si="43"/>
        <v>-8.0000000000001847E-2</v>
      </c>
      <c r="F315" s="15"/>
      <c r="G315" s="15">
        <f t="shared" si="44"/>
        <v>0</v>
      </c>
      <c r="H315" s="7">
        <f t="shared" si="45"/>
        <v>0</v>
      </c>
      <c r="J315" s="15">
        <f t="shared" si="39"/>
        <v>0</v>
      </c>
      <c r="K315" s="7">
        <f t="shared" si="40"/>
        <v>0</v>
      </c>
      <c r="L315" s="7"/>
      <c r="M315" s="15">
        <f t="shared" si="41"/>
        <v>0</v>
      </c>
      <c r="N315" s="7">
        <f t="shared" si="42"/>
        <v>0</v>
      </c>
    </row>
    <row r="316" spans="1:14" x14ac:dyDescent="0.3">
      <c r="A316" s="5" t="s">
        <v>8</v>
      </c>
      <c r="B316" s="17">
        <v>25.13</v>
      </c>
      <c r="C316" s="17">
        <v>24.81</v>
      </c>
      <c r="D316" s="15"/>
      <c r="E316" s="15">
        <f t="shared" si="43"/>
        <v>-0.32000000000000028</v>
      </c>
      <c r="F316" s="15"/>
      <c r="G316" s="15">
        <f t="shared" si="44"/>
        <v>0</v>
      </c>
      <c r="H316" s="7">
        <f t="shared" si="45"/>
        <v>0</v>
      </c>
      <c r="J316" s="15">
        <f t="shared" si="39"/>
        <v>0</v>
      </c>
      <c r="K316" s="7">
        <f t="shared" si="40"/>
        <v>0</v>
      </c>
      <c r="L316" s="7"/>
      <c r="M316" s="15">
        <f t="shared" si="41"/>
        <v>0</v>
      </c>
      <c r="N316" s="7">
        <f t="shared" si="42"/>
        <v>0</v>
      </c>
    </row>
    <row r="317" spans="1:14" x14ac:dyDescent="0.3">
      <c r="A317" s="5" t="s">
        <v>9</v>
      </c>
      <c r="B317" s="15">
        <v>23.62</v>
      </c>
      <c r="C317" s="17">
        <v>24.63</v>
      </c>
      <c r="D317" s="15"/>
      <c r="E317" s="15">
        <f t="shared" si="43"/>
        <v>1.009999999999998</v>
      </c>
      <c r="F317" s="15"/>
      <c r="G317" s="15">
        <f t="shared" si="44"/>
        <v>1.009999999999998</v>
      </c>
      <c r="H317" s="7">
        <f t="shared" si="45"/>
        <v>1</v>
      </c>
      <c r="J317" s="15">
        <f t="shared" si="39"/>
        <v>0</v>
      </c>
      <c r="K317" s="7">
        <f t="shared" si="40"/>
        <v>0</v>
      </c>
      <c r="L317" s="7"/>
      <c r="M317" s="15">
        <f t="shared" si="41"/>
        <v>0</v>
      </c>
      <c r="N317" s="7">
        <f t="shared" si="42"/>
        <v>0</v>
      </c>
    </row>
    <row r="318" spans="1:14" x14ac:dyDescent="0.3">
      <c r="A318" s="5" t="s">
        <v>10</v>
      </c>
      <c r="B318" s="17">
        <v>22.71</v>
      </c>
      <c r="C318" s="17">
        <v>24.96</v>
      </c>
      <c r="D318" s="15"/>
      <c r="E318" s="15">
        <f t="shared" si="43"/>
        <v>2.25</v>
      </c>
      <c r="F318" s="15"/>
      <c r="G318" s="15">
        <f t="shared" si="44"/>
        <v>2.25</v>
      </c>
      <c r="H318" s="7">
        <f t="shared" si="45"/>
        <v>1</v>
      </c>
      <c r="J318" s="15">
        <f t="shared" si="39"/>
        <v>0.64999999999999991</v>
      </c>
      <c r="K318" s="7">
        <f t="shared" si="40"/>
        <v>1</v>
      </c>
      <c r="L318" s="7"/>
      <c r="M318" s="15">
        <f t="shared" si="41"/>
        <v>4.9999999999999822E-2</v>
      </c>
      <c r="N318" s="7">
        <f t="shared" si="42"/>
        <v>1</v>
      </c>
    </row>
    <row r="319" spans="1:14" x14ac:dyDescent="0.3">
      <c r="A319" s="5" t="s">
        <v>11</v>
      </c>
      <c r="B319" s="15">
        <v>24.09</v>
      </c>
      <c r="C319" s="17">
        <v>23.3</v>
      </c>
      <c r="D319" s="15"/>
      <c r="E319" s="15">
        <f t="shared" si="43"/>
        <v>-0.78999999999999915</v>
      </c>
      <c r="F319" s="15"/>
      <c r="G319" s="15">
        <f t="shared" si="44"/>
        <v>0</v>
      </c>
      <c r="H319" s="7">
        <f t="shared" si="45"/>
        <v>0</v>
      </c>
      <c r="J319" s="15">
        <f t="shared" si="39"/>
        <v>0</v>
      </c>
      <c r="K319" s="7">
        <f t="shared" si="40"/>
        <v>0</v>
      </c>
      <c r="L319" s="7"/>
      <c r="M319" s="15">
        <f t="shared" si="41"/>
        <v>0</v>
      </c>
      <c r="N319" s="7">
        <f t="shared" si="42"/>
        <v>0</v>
      </c>
    </row>
    <row r="320" spans="1:14" x14ac:dyDescent="0.3">
      <c r="A320" s="5" t="s">
        <v>12</v>
      </c>
      <c r="B320" s="15">
        <v>22.58</v>
      </c>
      <c r="C320" s="15">
        <v>22.12</v>
      </c>
      <c r="D320" s="15"/>
      <c r="E320" s="15">
        <f t="shared" si="43"/>
        <v>-0.4599999999999973</v>
      </c>
      <c r="F320" s="15"/>
      <c r="G320" s="15">
        <f t="shared" si="44"/>
        <v>0</v>
      </c>
      <c r="H320" s="7">
        <f t="shared" si="45"/>
        <v>0</v>
      </c>
      <c r="J320" s="15">
        <f t="shared" si="39"/>
        <v>0</v>
      </c>
      <c r="K320" s="7">
        <f t="shared" si="40"/>
        <v>0</v>
      </c>
      <c r="L320" s="7"/>
      <c r="M320" s="15">
        <f t="shared" si="41"/>
        <v>0</v>
      </c>
      <c r="N320" s="7">
        <f t="shared" si="42"/>
        <v>0</v>
      </c>
    </row>
    <row r="321" spans="1:15" x14ac:dyDescent="0.3">
      <c r="A321" s="5" t="s">
        <v>35</v>
      </c>
      <c r="B321" s="17">
        <v>22.41</v>
      </c>
      <c r="C321" s="17">
        <v>20.010000000000002</v>
      </c>
      <c r="D321" s="15"/>
      <c r="E321" s="15">
        <f t="shared" si="43"/>
        <v>-2.3999999999999986</v>
      </c>
      <c r="F321" s="15"/>
      <c r="G321" s="15">
        <f t="shared" si="44"/>
        <v>0</v>
      </c>
      <c r="H321" s="7">
        <f t="shared" si="45"/>
        <v>0</v>
      </c>
      <c r="J321" s="15">
        <f t="shared" si="39"/>
        <v>0</v>
      </c>
      <c r="K321" s="7">
        <f t="shared" si="40"/>
        <v>0</v>
      </c>
      <c r="L321" s="7"/>
      <c r="M321" s="15">
        <f t="shared" si="41"/>
        <v>0</v>
      </c>
      <c r="N321" s="7">
        <f t="shared" si="42"/>
        <v>0</v>
      </c>
    </row>
    <row r="322" spans="1:15" x14ac:dyDescent="0.3">
      <c r="A322" s="5" t="s">
        <v>2</v>
      </c>
      <c r="B322" s="15">
        <v>20.78</v>
      </c>
      <c r="C322" s="17">
        <v>18.86</v>
      </c>
      <c r="D322" s="15"/>
      <c r="E322" s="15">
        <f t="shared" si="43"/>
        <v>-1.9200000000000017</v>
      </c>
      <c r="F322" s="15"/>
      <c r="G322" s="15">
        <f t="shared" si="44"/>
        <v>0</v>
      </c>
      <c r="H322" s="7">
        <f t="shared" si="45"/>
        <v>0</v>
      </c>
      <c r="J322" s="15">
        <f t="shared" si="39"/>
        <v>0</v>
      </c>
      <c r="K322" s="7">
        <f t="shared" si="40"/>
        <v>0</v>
      </c>
      <c r="L322" s="7"/>
      <c r="M322" s="15">
        <f t="shared" si="41"/>
        <v>0</v>
      </c>
      <c r="N322" s="7">
        <f t="shared" si="42"/>
        <v>0</v>
      </c>
    </row>
    <row r="323" spans="1:15" x14ac:dyDescent="0.3">
      <c r="A323" s="5" t="s">
        <v>3</v>
      </c>
      <c r="B323" s="17">
        <v>18.989999999999998</v>
      </c>
      <c r="C323" s="17">
        <v>18.38</v>
      </c>
      <c r="D323" s="15"/>
      <c r="E323" s="15">
        <f t="shared" si="43"/>
        <v>-0.60999999999999943</v>
      </c>
      <c r="F323" s="15"/>
      <c r="G323" s="15">
        <f t="shared" si="44"/>
        <v>0</v>
      </c>
      <c r="H323" s="7">
        <f t="shared" si="45"/>
        <v>0</v>
      </c>
      <c r="J323" s="15">
        <f t="shared" si="39"/>
        <v>0</v>
      </c>
      <c r="K323" s="7">
        <f t="shared" si="40"/>
        <v>0</v>
      </c>
      <c r="L323" s="7"/>
      <c r="M323" s="15">
        <f t="shared" si="41"/>
        <v>0</v>
      </c>
      <c r="N323" s="7">
        <f t="shared" si="42"/>
        <v>0</v>
      </c>
    </row>
    <row r="324" spans="1:15" x14ac:dyDescent="0.3">
      <c r="A324" s="5" t="s">
        <v>4</v>
      </c>
      <c r="B324" s="15">
        <v>18.850000000000001</v>
      </c>
      <c r="C324" s="17">
        <v>17.95</v>
      </c>
      <c r="D324" s="15"/>
      <c r="E324" s="15">
        <f t="shared" si="43"/>
        <v>-0.90000000000000213</v>
      </c>
      <c r="F324" s="15"/>
      <c r="G324" s="15">
        <f t="shared" si="44"/>
        <v>0</v>
      </c>
      <c r="H324" s="7">
        <f t="shared" si="45"/>
        <v>0</v>
      </c>
      <c r="J324" s="15">
        <f t="shared" si="39"/>
        <v>0</v>
      </c>
      <c r="K324" s="7">
        <f t="shared" si="40"/>
        <v>0</v>
      </c>
      <c r="L324" s="7"/>
      <c r="M324" s="15">
        <f t="shared" si="41"/>
        <v>0</v>
      </c>
      <c r="N324" s="7">
        <f t="shared" si="42"/>
        <v>0</v>
      </c>
    </row>
    <row r="325" spans="1:15" x14ac:dyDescent="0.3">
      <c r="A325" s="5" t="s">
        <v>5</v>
      </c>
      <c r="B325" s="15">
        <v>19.57</v>
      </c>
      <c r="C325" s="17">
        <v>18.100000000000001</v>
      </c>
      <c r="D325" s="15"/>
      <c r="E325" s="15">
        <f t="shared" si="43"/>
        <v>-1.4699999999999989</v>
      </c>
      <c r="F325" s="15"/>
      <c r="G325" s="15">
        <f t="shared" si="44"/>
        <v>0</v>
      </c>
      <c r="H325" s="7">
        <f t="shared" si="45"/>
        <v>0</v>
      </c>
      <c r="J325" s="15">
        <f t="shared" si="39"/>
        <v>0</v>
      </c>
      <c r="K325" s="7">
        <f t="shared" si="40"/>
        <v>0</v>
      </c>
      <c r="L325" s="7"/>
      <c r="M325" s="15">
        <f t="shared" si="41"/>
        <v>0</v>
      </c>
      <c r="N325" s="7">
        <f t="shared" si="42"/>
        <v>0</v>
      </c>
    </row>
    <row r="326" spans="1:15" x14ac:dyDescent="0.3">
      <c r="A326" s="5" t="s">
        <v>6</v>
      </c>
      <c r="B326" s="15">
        <v>18.010000000000002</v>
      </c>
      <c r="C326" s="17">
        <v>18.260000000000002</v>
      </c>
      <c r="D326" s="15"/>
      <c r="E326" s="15">
        <f t="shared" si="43"/>
        <v>0.25</v>
      </c>
      <c r="F326" s="15"/>
      <c r="G326" s="15">
        <f t="shared" si="44"/>
        <v>0.25</v>
      </c>
      <c r="H326" s="7">
        <f t="shared" si="45"/>
        <v>1</v>
      </c>
      <c r="J326" s="15">
        <f t="shared" si="39"/>
        <v>0</v>
      </c>
      <c r="K326" s="7">
        <f t="shared" si="40"/>
        <v>0</v>
      </c>
      <c r="L326" s="7"/>
      <c r="M326" s="15">
        <f t="shared" si="41"/>
        <v>0</v>
      </c>
      <c r="N326" s="7">
        <f t="shared" si="42"/>
        <v>0</v>
      </c>
    </row>
    <row r="327" spans="1:15" x14ac:dyDescent="0.3">
      <c r="A327" s="5"/>
      <c r="B327" s="4"/>
      <c r="C327" s="4"/>
    </row>
    <row r="328" spans="1:15" x14ac:dyDescent="0.3">
      <c r="A328" s="5"/>
      <c r="B328" s="4"/>
      <c r="C328" s="4"/>
    </row>
    <row r="329" spans="1:15" x14ac:dyDescent="0.3">
      <c r="A329" s="5"/>
      <c r="B329" s="4"/>
      <c r="C329" s="4"/>
    </row>
    <row r="330" spans="1:15" x14ac:dyDescent="0.3">
      <c r="A330" s="5"/>
      <c r="B330" s="4"/>
      <c r="C330" s="4"/>
    </row>
    <row r="331" spans="1:15" x14ac:dyDescent="0.3">
      <c r="A331" s="5"/>
      <c r="B331" s="4"/>
      <c r="C331" s="4"/>
    </row>
    <row r="332" spans="1:15" x14ac:dyDescent="0.3">
      <c r="A332" s="5"/>
      <c r="B332" s="4"/>
      <c r="C332" s="4"/>
    </row>
    <row r="333" spans="1:15" x14ac:dyDescent="0.3">
      <c r="A333" s="5"/>
      <c r="B333" s="4"/>
      <c r="C333" s="4"/>
    </row>
    <row r="334" spans="1:15" x14ac:dyDescent="0.3">
      <c r="A334" s="5"/>
      <c r="B334" s="4"/>
      <c r="C334" s="4"/>
    </row>
    <row r="335" spans="1:15" x14ac:dyDescent="0.3">
      <c r="A335" s="5"/>
      <c r="B335" s="4"/>
      <c r="C335" s="4"/>
      <c r="O335" s="29" t="s">
        <v>83</v>
      </c>
    </row>
    <row r="336" spans="1:15" x14ac:dyDescent="0.3">
      <c r="A336" s="5"/>
      <c r="B336" s="4"/>
      <c r="C336" s="4"/>
    </row>
    <row r="337" spans="1:14" x14ac:dyDescent="0.3">
      <c r="A337" s="5"/>
      <c r="B337" s="4"/>
      <c r="C337" s="4"/>
      <c r="M337" s="15"/>
      <c r="N337" s="32" t="str">
        <f>+N1</f>
        <v>Exhibit NMPF - 37A</v>
      </c>
    </row>
    <row r="338" spans="1:14" x14ac:dyDescent="0.3">
      <c r="A338" s="21" t="s">
        <v>52</v>
      </c>
    </row>
    <row r="339" spans="1:14" ht="114.6" customHeight="1" x14ac:dyDescent="0.3">
      <c r="A339" s="1"/>
      <c r="B339" s="2" t="s">
        <v>0</v>
      </c>
      <c r="C339" s="2" t="s">
        <v>38</v>
      </c>
      <c r="E339" s="2" t="s">
        <v>41</v>
      </c>
      <c r="F339" s="2"/>
      <c r="G339" s="2" t="s">
        <v>113</v>
      </c>
      <c r="H339" s="2" t="s">
        <v>98</v>
      </c>
      <c r="J339" s="2" t="s">
        <v>114</v>
      </c>
      <c r="K339" s="2" t="s">
        <v>99</v>
      </c>
      <c r="L339" s="2"/>
      <c r="M339" s="2" t="s">
        <v>115</v>
      </c>
      <c r="N339" s="2" t="s">
        <v>100</v>
      </c>
    </row>
    <row r="340" spans="1:14" x14ac:dyDescent="0.3">
      <c r="A340" s="5"/>
      <c r="B340" s="4"/>
      <c r="C340" s="4"/>
      <c r="M340" s="15"/>
      <c r="N340" s="32"/>
    </row>
    <row r="341" spans="1:14" x14ac:dyDescent="0.3">
      <c r="A341" s="5"/>
      <c r="B341" s="4"/>
      <c r="C341" s="4"/>
      <c r="M341" s="15"/>
      <c r="N341" s="32"/>
    </row>
    <row r="342" spans="1:14" x14ac:dyDescent="0.3">
      <c r="A342" s="31" t="s">
        <v>49</v>
      </c>
      <c r="B342" s="15"/>
      <c r="C342" s="15"/>
      <c r="D342" s="15"/>
      <c r="E342" s="15">
        <f>AVERAGE(E5:E326)</f>
        <v>-0.93514184397163092</v>
      </c>
      <c r="G342" s="15">
        <f>SUM(G5:G325)/H344</f>
        <v>0.74864197530864163</v>
      </c>
      <c r="J342" s="15">
        <f>SUM(J5:J325)/K344</f>
        <v>0.91000000000000014</v>
      </c>
      <c r="M342" s="15">
        <f>SUM(M5:M326)/N344</f>
        <v>0.46333333333333293</v>
      </c>
      <c r="N342" s="4"/>
    </row>
    <row r="343" spans="1:14" x14ac:dyDescent="0.3">
      <c r="A343" s="5"/>
      <c r="E343" s="4"/>
      <c r="G343" s="4"/>
      <c r="J343" s="4"/>
      <c r="M343" s="4"/>
      <c r="N343" s="4"/>
    </row>
    <row r="344" spans="1:14" x14ac:dyDescent="0.3">
      <c r="A344" s="18" t="s">
        <v>47</v>
      </c>
      <c r="E344">
        <f>COUNT(B5:B326)</f>
        <v>282</v>
      </c>
      <c r="G344" s="4"/>
      <c r="H344" s="19">
        <f>SUM(H5:H326)</f>
        <v>81</v>
      </c>
      <c r="J344" s="4"/>
      <c r="K344" s="19">
        <f>SUM(K5:K326)</f>
        <v>8</v>
      </c>
      <c r="M344" s="4"/>
      <c r="N344" s="19">
        <f>SUM(N5:N326)</f>
        <v>6</v>
      </c>
    </row>
    <row r="345" spans="1:14" x14ac:dyDescent="0.3">
      <c r="E345" s="4"/>
      <c r="F345" s="4"/>
      <c r="G345" s="4"/>
      <c r="H345" s="8">
        <f>+H344/+E344</f>
        <v>0.28723404255319152</v>
      </c>
      <c r="J345" s="4"/>
      <c r="K345" s="8">
        <f>+K344/E344</f>
        <v>2.8368794326241134E-2</v>
      </c>
      <c r="M345" s="4"/>
      <c r="N345" s="8">
        <f>+N344/E344</f>
        <v>2.1276595744680851E-2</v>
      </c>
    </row>
    <row r="346" spans="1:14" x14ac:dyDescent="0.3">
      <c r="E346" s="4"/>
      <c r="F346" s="4"/>
      <c r="G346" s="4"/>
      <c r="J346" s="4"/>
      <c r="K346" s="7"/>
      <c r="M346" s="4"/>
      <c r="N346" s="7"/>
    </row>
    <row r="347" spans="1:14" x14ac:dyDescent="0.3">
      <c r="E347" s="4"/>
      <c r="F347" s="4"/>
      <c r="G347" s="4"/>
      <c r="J347" s="4"/>
      <c r="M347" s="4"/>
      <c r="N347" s="8"/>
    </row>
    <row r="348" spans="1:14" x14ac:dyDescent="0.3">
      <c r="E348" s="4"/>
      <c r="F348" s="4"/>
      <c r="G348" s="4"/>
      <c r="J348" s="4"/>
      <c r="M348" s="4"/>
    </row>
    <row r="349" spans="1:14" x14ac:dyDescent="0.3">
      <c r="E349" s="4"/>
      <c r="F349" s="4"/>
      <c r="G349" s="4"/>
      <c r="J349" s="4"/>
      <c r="M349" s="4"/>
    </row>
    <row r="350" spans="1:14" x14ac:dyDescent="0.3">
      <c r="E350" s="13" t="s">
        <v>106</v>
      </c>
      <c r="F350" s="6"/>
      <c r="G350" s="12">
        <f>MAX(G5:G326)</f>
        <v>3.379999999999999</v>
      </c>
      <c r="J350" s="4"/>
      <c r="M350" s="4"/>
    </row>
    <row r="351" spans="1:14" x14ac:dyDescent="0.3">
      <c r="E351" s="9"/>
      <c r="G351" s="12"/>
      <c r="J351" s="4"/>
      <c r="M351" s="4"/>
    </row>
    <row r="352" spans="1:14" x14ac:dyDescent="0.3">
      <c r="E352" s="13" t="s">
        <v>107</v>
      </c>
      <c r="F352" s="6"/>
      <c r="G352" s="12">
        <f>SUM(G5:G326)/H344</f>
        <v>0.75172839506172806</v>
      </c>
      <c r="J352" s="4"/>
      <c r="M352" s="4"/>
    </row>
    <row r="353" spans="5:13" x14ac:dyDescent="0.3">
      <c r="G353" s="12"/>
      <c r="J353" s="4"/>
      <c r="M353" s="4"/>
    </row>
    <row r="354" spans="5:13" x14ac:dyDescent="0.3">
      <c r="E354" s="13" t="s">
        <v>103</v>
      </c>
      <c r="F354" s="6"/>
      <c r="G354" s="12">
        <f>_xlfn.STDEV.P(G5:G326)</f>
        <v>0.51278550353650931</v>
      </c>
      <c r="J354" s="4"/>
      <c r="M354" s="4"/>
    </row>
    <row r="355" spans="5:13" x14ac:dyDescent="0.3">
      <c r="G355" s="12"/>
      <c r="J355" s="4"/>
      <c r="M355" s="4"/>
    </row>
    <row r="356" spans="5:13" x14ac:dyDescent="0.3">
      <c r="E356" s="9" t="s">
        <v>48</v>
      </c>
      <c r="F356" s="9"/>
      <c r="G356" s="12">
        <f>SUM(G352:G354)</f>
        <v>1.2645138985982374</v>
      </c>
      <c r="J356" s="4"/>
      <c r="M356" s="4"/>
    </row>
    <row r="390" spans="13:15" x14ac:dyDescent="0.3">
      <c r="O390" s="29" t="s">
        <v>84</v>
      </c>
    </row>
    <row r="393" spans="13:15" x14ac:dyDescent="0.3">
      <c r="M393" s="29"/>
      <c r="N393" s="33"/>
    </row>
  </sheetData>
  <sheetProtection algorithmName="SHA-512" hashValue="PPHVJ0uIdm1XcGaLNeRK0eC/XMylyOkAgzfEFv7m+cixp8W+b36Crt45mmQLGd/KbXCIyegAWBVRlO/jQWFu/w==" saltValue="DfPtYJOygKbuqUJfP1RbCQ==" spinCount="100000" sheet="1" objects="1" scenarios="1"/>
  <pageMargins left="0.25" right="0.25" top="0.75" bottom="0.75" header="0.3" footer="0.3"/>
  <pageSetup scale="74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441F-A05A-42B3-8674-8436FB0A6E57}">
  <sheetPr>
    <pageSetUpPr fitToPage="1"/>
  </sheetPr>
  <dimension ref="A1:W382"/>
  <sheetViews>
    <sheetView tabSelected="1" topLeftCell="A339" workbookViewId="0">
      <selection activeCell="O351" sqref="O351"/>
    </sheetView>
  </sheetViews>
  <sheetFormatPr defaultRowHeight="14.4" x14ac:dyDescent="0.3"/>
  <cols>
    <col min="1" max="1" width="6.77734375" style="3" customWidth="1"/>
    <col min="2" max="2" width="11.77734375" customWidth="1"/>
    <col min="3" max="3" width="8.44140625" customWidth="1"/>
    <col min="4" max="4" width="8.5546875" customWidth="1"/>
    <col min="5" max="5" width="7.6640625" customWidth="1"/>
    <col min="6" max="6" width="4.21875" customWidth="1"/>
    <col min="7" max="7" width="10.77734375" customWidth="1"/>
    <col min="8" max="8" width="10" customWidth="1"/>
    <col min="9" max="9" width="9.6640625" customWidth="1"/>
    <col min="10" max="10" width="4.6640625" customWidth="1"/>
    <col min="11" max="11" width="10.109375" customWidth="1"/>
    <col min="12" max="12" width="9.88671875" customWidth="1"/>
    <col min="13" max="13" width="10.109375" customWidth="1"/>
    <col min="14" max="14" width="4.33203125" customWidth="1"/>
    <col min="15" max="15" width="10.77734375" style="7" customWidth="1"/>
    <col min="16" max="16" width="9.77734375" style="7" customWidth="1"/>
    <col min="17" max="17" width="10.109375" style="7" customWidth="1"/>
    <col min="18" max="18" width="4.77734375" style="7" customWidth="1"/>
    <col min="19" max="23" width="10.109375" style="7" customWidth="1"/>
    <col min="24" max="24" width="1.6640625" customWidth="1"/>
  </cols>
  <sheetData>
    <row r="1" spans="1:23" x14ac:dyDescent="0.3">
      <c r="V1" s="32" t="str">
        <f>+'Class II'!N1</f>
        <v>Exhibit NMPF - 37A</v>
      </c>
    </row>
    <row r="2" spans="1:23" x14ac:dyDescent="0.3">
      <c r="A2" s="21" t="s">
        <v>61</v>
      </c>
    </row>
    <row r="3" spans="1:23" ht="115.2" customHeight="1" x14ac:dyDescent="0.3">
      <c r="A3" s="1"/>
      <c r="B3" s="2" t="s">
        <v>60</v>
      </c>
      <c r="C3" s="2" t="s">
        <v>36</v>
      </c>
      <c r="D3" s="2" t="s">
        <v>37</v>
      </c>
      <c r="E3" s="2" t="s">
        <v>38</v>
      </c>
      <c r="G3" s="2" t="s">
        <v>39</v>
      </c>
      <c r="H3" s="2" t="s">
        <v>40</v>
      </c>
      <c r="I3" s="2" t="s">
        <v>41</v>
      </c>
      <c r="K3" s="2" t="s">
        <v>44</v>
      </c>
      <c r="L3" s="2" t="s">
        <v>43</v>
      </c>
      <c r="M3" s="2" t="s">
        <v>42</v>
      </c>
      <c r="O3" s="2" t="s">
        <v>54</v>
      </c>
      <c r="P3" s="2" t="s">
        <v>45</v>
      </c>
      <c r="Q3" s="2" t="s">
        <v>46</v>
      </c>
      <c r="R3" s="2"/>
      <c r="S3" s="2" t="s">
        <v>55</v>
      </c>
      <c r="T3" s="2" t="s">
        <v>56</v>
      </c>
      <c r="U3" s="2" t="s">
        <v>57</v>
      </c>
      <c r="V3" s="2" t="s">
        <v>58</v>
      </c>
      <c r="W3" s="2" t="s">
        <v>59</v>
      </c>
    </row>
    <row r="4" spans="1:23" ht="17.399999999999999" customHeight="1" x14ac:dyDescent="0.3">
      <c r="A4" s="1"/>
      <c r="B4" s="2"/>
      <c r="C4" s="2"/>
      <c r="D4" s="2"/>
      <c r="E4" s="2"/>
      <c r="G4" s="2"/>
      <c r="H4" s="2"/>
      <c r="I4" s="2"/>
      <c r="K4" s="2"/>
      <c r="L4" s="2"/>
      <c r="M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3">
      <c r="A5" s="3" t="s">
        <v>1</v>
      </c>
      <c r="B5" s="14">
        <v>10.9</v>
      </c>
      <c r="C5" s="14">
        <v>11.43</v>
      </c>
      <c r="D5" s="14">
        <v>10.050000000000001</v>
      </c>
      <c r="E5" s="14">
        <v>10.73</v>
      </c>
      <c r="F5" s="15"/>
      <c r="G5" s="15">
        <f>+C5-B5</f>
        <v>0.52999999999999936</v>
      </c>
      <c r="H5" s="15">
        <f>+D5-B5</f>
        <v>-0.84999999999999964</v>
      </c>
      <c r="I5" s="15">
        <f>+E5-B5</f>
        <v>-0.16999999999999993</v>
      </c>
      <c r="J5" s="15"/>
      <c r="K5" s="15">
        <f>IF(G5&gt;0,G5,0)</f>
        <v>0.52999999999999936</v>
      </c>
      <c r="L5" s="15">
        <f>IF(H5&gt;0,H5,0)</f>
        <v>0</v>
      </c>
      <c r="M5" s="15">
        <f>IF(I5&gt;0,I5,0)</f>
        <v>0</v>
      </c>
      <c r="O5" s="7">
        <f t="shared" ref="O5:P20" si="0">IF(K5&gt;0,1,0)</f>
        <v>1</v>
      </c>
      <c r="P5" s="7">
        <f>IF(L5&gt;0,1,0)</f>
        <v>0</v>
      </c>
      <c r="Q5" s="7">
        <f t="shared" ref="Q5:Q76" si="1">IF(M5&gt;0,1,0)</f>
        <v>0</v>
      </c>
      <c r="S5" s="7">
        <f>SUM(O5:Q5)</f>
        <v>1</v>
      </c>
      <c r="T5" s="7">
        <f>IF(S5=1,1,0)</f>
        <v>1</v>
      </c>
      <c r="U5" s="7">
        <f>IF(S5=2,1,0)</f>
        <v>0</v>
      </c>
      <c r="V5" s="7">
        <f>IF(S5=3,1,0)</f>
        <v>0</v>
      </c>
      <c r="W5" s="7">
        <f>IF(S5=0,1,0)</f>
        <v>0</v>
      </c>
    </row>
    <row r="6" spans="1:23" x14ac:dyDescent="0.3">
      <c r="A6" s="3" t="s">
        <v>2</v>
      </c>
      <c r="B6" s="14">
        <v>10.71</v>
      </c>
      <c r="C6" s="14">
        <v>11.51</v>
      </c>
      <c r="D6" s="14">
        <v>9.5399999999999991</v>
      </c>
      <c r="E6" s="14">
        <v>10.8</v>
      </c>
      <c r="F6" s="15"/>
      <c r="G6" s="15">
        <f t="shared" ref="G6:G77" si="2">+C6-B6</f>
        <v>0.79999999999999893</v>
      </c>
      <c r="H6" s="15">
        <f t="shared" ref="H6:H77" si="3">+D6-B6</f>
        <v>-1.1700000000000017</v>
      </c>
      <c r="I6" s="15">
        <f t="shared" ref="I6:I77" si="4">+E6-B6</f>
        <v>8.9999999999999858E-2</v>
      </c>
      <c r="J6" s="15"/>
      <c r="K6" s="15">
        <f t="shared" ref="K6:M77" si="5">IF(G6&gt;0,G6,0)</f>
        <v>0.79999999999999893</v>
      </c>
      <c r="L6" s="15">
        <f t="shared" si="5"/>
        <v>0</v>
      </c>
      <c r="M6" s="15">
        <f t="shared" si="5"/>
        <v>8.9999999999999858E-2</v>
      </c>
      <c r="O6" s="7">
        <f t="shared" si="0"/>
        <v>1</v>
      </c>
      <c r="P6" s="7">
        <f t="shared" si="0"/>
        <v>0</v>
      </c>
      <c r="Q6" s="7">
        <f t="shared" si="1"/>
        <v>1</v>
      </c>
      <c r="S6" s="7">
        <f t="shared" ref="S6:S77" si="6">SUM(O6:Q6)</f>
        <v>2</v>
      </c>
      <c r="T6" s="7">
        <f t="shared" ref="T6:T77" si="7">IF(S6=1,1,0)</f>
        <v>0</v>
      </c>
      <c r="U6" s="7">
        <f t="shared" ref="U6:U77" si="8">IF(S6=2,1,0)</f>
        <v>1</v>
      </c>
      <c r="V6" s="7">
        <f t="shared" ref="V6:V77" si="9">IF(S6=3,1,0)</f>
        <v>0</v>
      </c>
      <c r="W6" s="7">
        <f t="shared" ref="W6:W77" si="10">IF(S6=0,1,0)</f>
        <v>0</v>
      </c>
    </row>
    <row r="7" spans="1:23" x14ac:dyDescent="0.3">
      <c r="A7" s="3" t="s">
        <v>3</v>
      </c>
      <c r="B7" s="14">
        <v>10.84</v>
      </c>
      <c r="C7" s="14">
        <v>11.71</v>
      </c>
      <c r="D7" s="14">
        <v>9.5399999999999991</v>
      </c>
      <c r="E7" s="14">
        <v>11</v>
      </c>
      <c r="F7" s="15"/>
      <c r="G7" s="15">
        <f t="shared" si="2"/>
        <v>0.87000000000000099</v>
      </c>
      <c r="H7" s="15">
        <f t="shared" si="3"/>
        <v>-1.3000000000000007</v>
      </c>
      <c r="I7" s="15">
        <f t="shared" si="4"/>
        <v>0.16000000000000014</v>
      </c>
      <c r="J7" s="15"/>
      <c r="K7" s="15">
        <f t="shared" si="5"/>
        <v>0.87000000000000099</v>
      </c>
      <c r="L7" s="15">
        <f t="shared" si="5"/>
        <v>0</v>
      </c>
      <c r="M7" s="15">
        <f t="shared" si="5"/>
        <v>0.16000000000000014</v>
      </c>
      <c r="O7" s="7">
        <f t="shared" si="0"/>
        <v>1</v>
      </c>
      <c r="P7" s="7">
        <f t="shared" si="0"/>
        <v>0</v>
      </c>
      <c r="Q7" s="7">
        <f t="shared" si="1"/>
        <v>1</v>
      </c>
      <c r="S7" s="7">
        <f t="shared" si="6"/>
        <v>2</v>
      </c>
      <c r="T7" s="7">
        <f t="shared" si="7"/>
        <v>0</v>
      </c>
      <c r="U7" s="7">
        <f t="shared" si="8"/>
        <v>1</v>
      </c>
      <c r="V7" s="7">
        <f t="shared" si="9"/>
        <v>0</v>
      </c>
      <c r="W7" s="7">
        <f t="shared" si="10"/>
        <v>0</v>
      </c>
    </row>
    <row r="8" spans="1:23" x14ac:dyDescent="0.3">
      <c r="A8" s="3" t="s">
        <v>4</v>
      </c>
      <c r="B8" s="14">
        <v>10.93</v>
      </c>
      <c r="C8" s="14">
        <v>12.1</v>
      </c>
      <c r="D8" s="14">
        <v>9.41</v>
      </c>
      <c r="E8" s="14">
        <v>11.38</v>
      </c>
      <c r="F8" s="15"/>
      <c r="G8" s="15">
        <f t="shared" si="2"/>
        <v>1.17</v>
      </c>
      <c r="H8" s="15">
        <f t="shared" si="3"/>
        <v>-1.5199999999999996</v>
      </c>
      <c r="I8" s="15">
        <f t="shared" si="4"/>
        <v>0.45000000000000107</v>
      </c>
      <c r="J8" s="15"/>
      <c r="K8" s="15">
        <f t="shared" si="5"/>
        <v>1.17</v>
      </c>
      <c r="L8" s="15">
        <f t="shared" si="5"/>
        <v>0</v>
      </c>
      <c r="M8" s="15">
        <f t="shared" si="5"/>
        <v>0.45000000000000107</v>
      </c>
      <c r="O8" s="7">
        <f t="shared" si="0"/>
        <v>1</v>
      </c>
      <c r="P8" s="7">
        <f t="shared" si="0"/>
        <v>0</v>
      </c>
      <c r="Q8" s="7">
        <f t="shared" si="1"/>
        <v>1</v>
      </c>
      <c r="S8" s="7">
        <f t="shared" si="6"/>
        <v>2</v>
      </c>
      <c r="T8" s="7">
        <f t="shared" si="7"/>
        <v>0</v>
      </c>
      <c r="U8" s="7">
        <f t="shared" si="8"/>
        <v>1</v>
      </c>
      <c r="V8" s="7">
        <f t="shared" si="9"/>
        <v>0</v>
      </c>
      <c r="W8" s="7">
        <f t="shared" si="10"/>
        <v>0</v>
      </c>
    </row>
    <row r="9" spans="1:23" x14ac:dyDescent="0.3">
      <c r="A9" s="3" t="s">
        <v>5</v>
      </c>
      <c r="B9" s="14">
        <v>11.48</v>
      </c>
      <c r="C9" s="14">
        <v>12.63</v>
      </c>
      <c r="D9" s="14">
        <v>9.3699999999999992</v>
      </c>
      <c r="E9" s="14">
        <v>11.91</v>
      </c>
      <c r="F9" s="15"/>
      <c r="G9" s="15">
        <f t="shared" si="2"/>
        <v>1.1500000000000004</v>
      </c>
      <c r="H9" s="15">
        <f t="shared" si="3"/>
        <v>-2.1100000000000012</v>
      </c>
      <c r="I9" s="15">
        <f t="shared" si="4"/>
        <v>0.42999999999999972</v>
      </c>
      <c r="J9" s="15"/>
      <c r="K9" s="15">
        <f t="shared" si="5"/>
        <v>1.1500000000000004</v>
      </c>
      <c r="L9" s="15">
        <f t="shared" si="5"/>
        <v>0</v>
      </c>
      <c r="M9" s="15">
        <f t="shared" si="5"/>
        <v>0.42999999999999972</v>
      </c>
      <c r="O9" s="7">
        <f t="shared" si="0"/>
        <v>1</v>
      </c>
      <c r="P9" s="7">
        <f t="shared" si="0"/>
        <v>0</v>
      </c>
      <c r="Q9" s="7">
        <f t="shared" si="1"/>
        <v>1</v>
      </c>
      <c r="S9" s="7">
        <f t="shared" si="6"/>
        <v>2</v>
      </c>
      <c r="T9" s="7">
        <f t="shared" si="7"/>
        <v>0</v>
      </c>
      <c r="U9" s="7">
        <f t="shared" si="8"/>
        <v>1</v>
      </c>
      <c r="V9" s="7">
        <f t="shared" si="9"/>
        <v>0</v>
      </c>
      <c r="W9" s="7">
        <f t="shared" si="10"/>
        <v>0</v>
      </c>
    </row>
    <row r="10" spans="1:23" x14ac:dyDescent="0.3">
      <c r="A10" s="3" t="s">
        <v>6</v>
      </c>
      <c r="B10" s="14">
        <v>11.7</v>
      </c>
      <c r="C10" s="14">
        <v>13.08</v>
      </c>
      <c r="D10" s="14">
        <v>9.4600000000000009</v>
      </c>
      <c r="E10" s="14">
        <v>12.38</v>
      </c>
      <c r="F10" s="15"/>
      <c r="G10" s="15">
        <f t="shared" si="2"/>
        <v>1.3800000000000008</v>
      </c>
      <c r="H10" s="15">
        <f t="shared" si="3"/>
        <v>-2.2399999999999984</v>
      </c>
      <c r="I10" s="15">
        <f t="shared" si="4"/>
        <v>0.68000000000000149</v>
      </c>
      <c r="J10" s="15"/>
      <c r="K10" s="15">
        <f t="shared" si="5"/>
        <v>1.3800000000000008</v>
      </c>
      <c r="L10" s="15">
        <f t="shared" si="5"/>
        <v>0</v>
      </c>
      <c r="M10" s="15">
        <f t="shared" si="5"/>
        <v>0.68000000000000149</v>
      </c>
      <c r="O10" s="7">
        <f t="shared" si="0"/>
        <v>1</v>
      </c>
      <c r="P10" s="7">
        <f t="shared" si="0"/>
        <v>0</v>
      </c>
      <c r="Q10" s="7">
        <f t="shared" si="1"/>
        <v>1</v>
      </c>
      <c r="S10" s="7">
        <f t="shared" si="6"/>
        <v>2</v>
      </c>
      <c r="T10" s="7">
        <f t="shared" si="7"/>
        <v>0</v>
      </c>
      <c r="U10" s="7">
        <f t="shared" si="8"/>
        <v>1</v>
      </c>
      <c r="V10" s="7">
        <f t="shared" si="9"/>
        <v>0</v>
      </c>
      <c r="W10" s="7">
        <f t="shared" si="10"/>
        <v>0</v>
      </c>
    </row>
    <row r="11" spans="1:23" x14ac:dyDescent="0.3">
      <c r="A11" s="3" t="s">
        <v>7</v>
      </c>
      <c r="B11" s="14">
        <v>12.46</v>
      </c>
      <c r="C11" s="14">
        <v>12.58</v>
      </c>
      <c r="D11" s="14">
        <v>10.66</v>
      </c>
      <c r="E11" s="14">
        <v>11.87</v>
      </c>
      <c r="F11" s="15"/>
      <c r="G11" s="15">
        <f t="shared" si="2"/>
        <v>0.11999999999999922</v>
      </c>
      <c r="H11" s="15">
        <f t="shared" si="3"/>
        <v>-1.8000000000000007</v>
      </c>
      <c r="I11" s="15">
        <f t="shared" si="4"/>
        <v>-0.59000000000000163</v>
      </c>
      <c r="J11" s="15"/>
      <c r="K11" s="15">
        <f t="shared" si="5"/>
        <v>0.11999999999999922</v>
      </c>
      <c r="L11" s="15">
        <f t="shared" si="5"/>
        <v>0</v>
      </c>
      <c r="M11" s="15">
        <f t="shared" si="5"/>
        <v>0</v>
      </c>
      <c r="O11" s="7">
        <f t="shared" si="0"/>
        <v>1</v>
      </c>
      <c r="P11" s="7">
        <f t="shared" si="0"/>
        <v>0</v>
      </c>
      <c r="Q11" s="7">
        <f t="shared" si="1"/>
        <v>0</v>
      </c>
      <c r="S11" s="7">
        <f t="shared" si="6"/>
        <v>1</v>
      </c>
      <c r="T11" s="7">
        <f t="shared" si="7"/>
        <v>1</v>
      </c>
      <c r="U11" s="7">
        <f t="shared" si="8"/>
        <v>0</v>
      </c>
      <c r="V11" s="7">
        <f t="shared" si="9"/>
        <v>0</v>
      </c>
      <c r="W11" s="7">
        <f t="shared" si="10"/>
        <v>0</v>
      </c>
    </row>
    <row r="12" spans="1:23" x14ac:dyDescent="0.3">
      <c r="A12" s="3" t="s">
        <v>8</v>
      </c>
      <c r="B12" s="14">
        <v>11.95</v>
      </c>
      <c r="C12" s="14">
        <v>12.56</v>
      </c>
      <c r="D12" s="14">
        <v>10.130000000000001</v>
      </c>
      <c r="E12" s="14">
        <v>11.87</v>
      </c>
      <c r="F12" s="15"/>
      <c r="G12" s="15">
        <f t="shared" si="2"/>
        <v>0.61000000000000121</v>
      </c>
      <c r="H12" s="15">
        <f t="shared" si="3"/>
        <v>-1.8199999999999985</v>
      </c>
      <c r="I12" s="15">
        <f t="shared" si="4"/>
        <v>-8.0000000000000071E-2</v>
      </c>
      <c r="J12" s="15"/>
      <c r="K12" s="15">
        <f t="shared" si="5"/>
        <v>0.61000000000000121</v>
      </c>
      <c r="L12" s="15">
        <f t="shared" si="5"/>
        <v>0</v>
      </c>
      <c r="M12" s="15">
        <f t="shared" si="5"/>
        <v>0</v>
      </c>
      <c r="O12" s="7">
        <f t="shared" si="0"/>
        <v>1</v>
      </c>
      <c r="P12" s="7">
        <f t="shared" si="0"/>
        <v>0</v>
      </c>
      <c r="Q12" s="7">
        <f t="shared" si="1"/>
        <v>0</v>
      </c>
      <c r="S12" s="7">
        <f t="shared" si="6"/>
        <v>1</v>
      </c>
      <c r="T12" s="7">
        <f t="shared" si="7"/>
        <v>1</v>
      </c>
      <c r="U12" s="7">
        <f t="shared" si="8"/>
        <v>0</v>
      </c>
      <c r="V12" s="7">
        <f t="shared" si="9"/>
        <v>0</v>
      </c>
      <c r="W12" s="7">
        <f t="shared" si="10"/>
        <v>0</v>
      </c>
    </row>
    <row r="13" spans="1:23" x14ac:dyDescent="0.3">
      <c r="A13" s="3" t="s">
        <v>9</v>
      </c>
      <c r="B13" s="14">
        <v>11.84</v>
      </c>
      <c r="C13" s="14">
        <v>12.58</v>
      </c>
      <c r="D13" s="14">
        <v>10.76</v>
      </c>
      <c r="E13" s="14">
        <v>11.94</v>
      </c>
      <c r="F13" s="15"/>
      <c r="G13" s="15">
        <f t="shared" si="2"/>
        <v>0.74000000000000021</v>
      </c>
      <c r="H13" s="15">
        <f t="shared" si="3"/>
        <v>-1.08</v>
      </c>
      <c r="I13" s="15">
        <f t="shared" si="4"/>
        <v>9.9999999999999645E-2</v>
      </c>
      <c r="J13" s="15"/>
      <c r="K13" s="15">
        <f t="shared" si="5"/>
        <v>0.74000000000000021</v>
      </c>
      <c r="L13" s="15">
        <f t="shared" si="5"/>
        <v>0</v>
      </c>
      <c r="M13" s="15">
        <f t="shared" si="5"/>
        <v>9.9999999999999645E-2</v>
      </c>
      <c r="O13" s="7">
        <f t="shared" si="0"/>
        <v>1</v>
      </c>
      <c r="P13" s="7">
        <f t="shared" si="0"/>
        <v>0</v>
      </c>
      <c r="Q13" s="7">
        <f t="shared" si="1"/>
        <v>1</v>
      </c>
      <c r="S13" s="7">
        <f t="shared" si="6"/>
        <v>2</v>
      </c>
      <c r="T13" s="7">
        <f t="shared" si="7"/>
        <v>0</v>
      </c>
      <c r="U13" s="7">
        <f t="shared" si="8"/>
        <v>1</v>
      </c>
      <c r="V13" s="7">
        <f t="shared" si="9"/>
        <v>0</v>
      </c>
      <c r="W13" s="7">
        <f t="shared" si="10"/>
        <v>0</v>
      </c>
    </row>
    <row r="14" spans="1:23" x14ac:dyDescent="0.3">
      <c r="A14" s="3" t="s">
        <v>10</v>
      </c>
      <c r="B14" s="14">
        <v>11.89</v>
      </c>
      <c r="C14" s="14">
        <v>12.54</v>
      </c>
      <c r="D14" s="14">
        <v>10.02</v>
      </c>
      <c r="E14" s="14">
        <v>11.81</v>
      </c>
      <c r="F14" s="15"/>
      <c r="G14" s="15">
        <f t="shared" si="2"/>
        <v>0.64999999999999858</v>
      </c>
      <c r="H14" s="15">
        <f t="shared" si="3"/>
        <v>-1.870000000000001</v>
      </c>
      <c r="I14" s="15">
        <f t="shared" si="4"/>
        <v>-8.0000000000000071E-2</v>
      </c>
      <c r="J14" s="15"/>
      <c r="K14" s="15">
        <f t="shared" si="5"/>
        <v>0.64999999999999858</v>
      </c>
      <c r="L14" s="15">
        <f t="shared" si="5"/>
        <v>0</v>
      </c>
      <c r="M14" s="15">
        <f t="shared" si="5"/>
        <v>0</v>
      </c>
      <c r="O14" s="7">
        <f t="shared" si="0"/>
        <v>1</v>
      </c>
      <c r="P14" s="7">
        <f t="shared" si="0"/>
        <v>0</v>
      </c>
      <c r="Q14" s="7">
        <f t="shared" si="1"/>
        <v>0</v>
      </c>
      <c r="S14" s="7">
        <f t="shared" si="6"/>
        <v>1</v>
      </c>
      <c r="T14" s="7">
        <f t="shared" si="7"/>
        <v>1</v>
      </c>
      <c r="U14" s="7">
        <f t="shared" si="8"/>
        <v>0</v>
      </c>
      <c r="V14" s="7">
        <f t="shared" si="9"/>
        <v>0</v>
      </c>
      <c r="W14" s="7">
        <f t="shared" si="10"/>
        <v>0</v>
      </c>
    </row>
    <row r="15" spans="1:23" x14ac:dyDescent="0.3">
      <c r="A15" s="3" t="s">
        <v>11</v>
      </c>
      <c r="B15" s="14">
        <v>11.82</v>
      </c>
      <c r="C15" s="14">
        <v>13.68</v>
      </c>
      <c r="D15" s="14">
        <v>8.57</v>
      </c>
      <c r="E15" s="14">
        <v>13</v>
      </c>
      <c r="F15" s="15"/>
      <c r="G15" s="15">
        <f t="shared" si="2"/>
        <v>1.8599999999999994</v>
      </c>
      <c r="H15" s="15">
        <f t="shared" si="3"/>
        <v>-3.25</v>
      </c>
      <c r="I15" s="15">
        <f t="shared" si="4"/>
        <v>1.1799999999999997</v>
      </c>
      <c r="J15" s="15"/>
      <c r="K15" s="15">
        <f t="shared" si="5"/>
        <v>1.8599999999999994</v>
      </c>
      <c r="L15" s="15">
        <f t="shared" si="5"/>
        <v>0</v>
      </c>
      <c r="M15" s="15">
        <f t="shared" si="5"/>
        <v>1.1799999999999997</v>
      </c>
      <c r="O15" s="7">
        <f t="shared" si="0"/>
        <v>1</v>
      </c>
      <c r="P15" s="7">
        <f t="shared" si="0"/>
        <v>0</v>
      </c>
      <c r="Q15" s="7">
        <f t="shared" si="1"/>
        <v>1</v>
      </c>
      <c r="S15" s="7">
        <f t="shared" si="6"/>
        <v>2</v>
      </c>
      <c r="T15" s="7">
        <f t="shared" si="7"/>
        <v>0</v>
      </c>
      <c r="U15" s="7">
        <f t="shared" si="8"/>
        <v>1</v>
      </c>
      <c r="V15" s="7">
        <f t="shared" si="9"/>
        <v>0</v>
      </c>
      <c r="W15" s="7">
        <f t="shared" si="10"/>
        <v>0</v>
      </c>
    </row>
    <row r="16" spans="1:23" x14ac:dyDescent="0.3">
      <c r="A16" s="3" t="s">
        <v>12</v>
      </c>
      <c r="B16" s="14">
        <v>12.13</v>
      </c>
      <c r="C16" s="14">
        <v>13.97</v>
      </c>
      <c r="D16" s="14">
        <v>9.3699999999999992</v>
      </c>
      <c r="E16" s="14">
        <v>13.27</v>
      </c>
      <c r="F16" s="15"/>
      <c r="G16" s="15">
        <f t="shared" si="2"/>
        <v>1.8399999999999999</v>
      </c>
      <c r="H16" s="15">
        <f t="shared" si="3"/>
        <v>-2.7600000000000016</v>
      </c>
      <c r="I16" s="15">
        <f t="shared" si="4"/>
        <v>1.1399999999999988</v>
      </c>
      <c r="J16" s="15"/>
      <c r="K16" s="15">
        <f t="shared" si="5"/>
        <v>1.8399999999999999</v>
      </c>
      <c r="L16" s="15">
        <f t="shared" si="5"/>
        <v>0</v>
      </c>
      <c r="M16" s="15">
        <f t="shared" si="5"/>
        <v>1.1399999999999988</v>
      </c>
      <c r="O16" s="7">
        <f t="shared" si="0"/>
        <v>1</v>
      </c>
      <c r="P16" s="7">
        <f t="shared" si="0"/>
        <v>0</v>
      </c>
      <c r="Q16" s="7">
        <f t="shared" si="1"/>
        <v>1</v>
      </c>
      <c r="S16" s="7">
        <f t="shared" si="6"/>
        <v>2</v>
      </c>
      <c r="T16" s="7">
        <f t="shared" si="7"/>
        <v>0</v>
      </c>
      <c r="U16" s="7">
        <f t="shared" si="8"/>
        <v>1</v>
      </c>
      <c r="V16" s="7">
        <f t="shared" si="9"/>
        <v>0</v>
      </c>
      <c r="W16" s="7">
        <f t="shared" si="10"/>
        <v>0</v>
      </c>
    </row>
    <row r="17" spans="1:23" x14ac:dyDescent="0.3">
      <c r="A17" s="5" t="s">
        <v>13</v>
      </c>
      <c r="B17" s="16">
        <v>13.99</v>
      </c>
      <c r="C17" s="16">
        <v>12.82</v>
      </c>
      <c r="D17" s="16">
        <v>9.99</v>
      </c>
      <c r="E17" s="16">
        <v>12.13</v>
      </c>
      <c r="F17" s="15"/>
      <c r="G17" s="15">
        <f t="shared" si="2"/>
        <v>-1.17</v>
      </c>
      <c r="H17" s="15">
        <f t="shared" si="3"/>
        <v>-4</v>
      </c>
      <c r="I17" s="15">
        <f t="shared" si="4"/>
        <v>-1.8599999999999994</v>
      </c>
      <c r="J17" s="15"/>
      <c r="K17" s="15">
        <f t="shared" si="5"/>
        <v>0</v>
      </c>
      <c r="L17" s="15">
        <f t="shared" si="5"/>
        <v>0</v>
      </c>
      <c r="M17" s="15">
        <f t="shared" si="5"/>
        <v>0</v>
      </c>
      <c r="O17" s="7">
        <f t="shared" si="0"/>
        <v>0</v>
      </c>
      <c r="P17" s="7">
        <f t="shared" si="0"/>
        <v>0</v>
      </c>
      <c r="Q17" s="7">
        <f t="shared" si="1"/>
        <v>0</v>
      </c>
      <c r="S17" s="7">
        <f t="shared" si="6"/>
        <v>0</v>
      </c>
      <c r="T17" s="7">
        <f t="shared" si="7"/>
        <v>0</v>
      </c>
      <c r="U17" s="7">
        <f t="shared" si="8"/>
        <v>0</v>
      </c>
      <c r="V17" s="7">
        <f t="shared" si="9"/>
        <v>0</v>
      </c>
      <c r="W17" s="7">
        <f t="shared" si="10"/>
        <v>1</v>
      </c>
    </row>
    <row r="18" spans="1:23" x14ac:dyDescent="0.3">
      <c r="A18" s="5" t="s">
        <v>2</v>
      </c>
      <c r="B18" s="16">
        <v>11.94</v>
      </c>
      <c r="C18" s="16">
        <v>13.43</v>
      </c>
      <c r="D18" s="16">
        <v>10.27</v>
      </c>
      <c r="E18" s="16">
        <v>12.7</v>
      </c>
      <c r="F18" s="15"/>
      <c r="G18" s="15">
        <f t="shared" si="2"/>
        <v>1.4900000000000002</v>
      </c>
      <c r="H18" s="15">
        <f t="shared" si="3"/>
        <v>-1.67</v>
      </c>
      <c r="I18" s="15">
        <f t="shared" si="4"/>
        <v>0.75999999999999979</v>
      </c>
      <c r="J18" s="15"/>
      <c r="K18" s="15">
        <f t="shared" si="5"/>
        <v>1.4900000000000002</v>
      </c>
      <c r="L18" s="15">
        <f t="shared" si="5"/>
        <v>0</v>
      </c>
      <c r="M18" s="15">
        <f t="shared" si="5"/>
        <v>0.75999999999999979</v>
      </c>
      <c r="O18" s="7">
        <f t="shared" si="0"/>
        <v>1</v>
      </c>
      <c r="P18" s="7">
        <f t="shared" si="0"/>
        <v>0</v>
      </c>
      <c r="Q18" s="7">
        <f t="shared" si="1"/>
        <v>1</v>
      </c>
      <c r="S18" s="7">
        <f t="shared" si="6"/>
        <v>2</v>
      </c>
      <c r="T18" s="7">
        <f t="shared" si="7"/>
        <v>0</v>
      </c>
      <c r="U18" s="7">
        <f t="shared" si="8"/>
        <v>1</v>
      </c>
      <c r="V18" s="7">
        <f t="shared" si="9"/>
        <v>0</v>
      </c>
      <c r="W18" s="7">
        <f t="shared" si="10"/>
        <v>0</v>
      </c>
    </row>
    <row r="19" spans="1:23" x14ac:dyDescent="0.3">
      <c r="A19" s="5" t="s">
        <v>3</v>
      </c>
      <c r="B19" s="16">
        <v>12.65</v>
      </c>
      <c r="C19" s="16">
        <v>14.17</v>
      </c>
      <c r="D19" s="16">
        <v>11.42</v>
      </c>
      <c r="E19" s="16">
        <v>13.46</v>
      </c>
      <c r="F19" s="15"/>
      <c r="G19" s="15">
        <f t="shared" si="2"/>
        <v>1.5199999999999996</v>
      </c>
      <c r="H19" s="15">
        <f t="shared" si="3"/>
        <v>-1.2300000000000004</v>
      </c>
      <c r="I19" s="15">
        <f t="shared" si="4"/>
        <v>0.8100000000000005</v>
      </c>
      <c r="J19" s="15"/>
      <c r="K19" s="15">
        <f t="shared" si="5"/>
        <v>1.5199999999999996</v>
      </c>
      <c r="L19" s="15">
        <f t="shared" si="5"/>
        <v>0</v>
      </c>
      <c r="M19" s="15">
        <f t="shared" si="5"/>
        <v>0.8100000000000005</v>
      </c>
      <c r="O19" s="7">
        <f t="shared" si="0"/>
        <v>1</v>
      </c>
      <c r="P19" s="7">
        <f t="shared" si="0"/>
        <v>0</v>
      </c>
      <c r="Q19" s="7">
        <f t="shared" si="1"/>
        <v>1</v>
      </c>
      <c r="S19" s="7">
        <f t="shared" si="6"/>
        <v>2</v>
      </c>
      <c r="T19" s="7">
        <f t="shared" si="7"/>
        <v>0</v>
      </c>
      <c r="U19" s="7">
        <f t="shared" si="8"/>
        <v>1</v>
      </c>
      <c r="V19" s="7">
        <f t="shared" si="9"/>
        <v>0</v>
      </c>
      <c r="W19" s="7">
        <f t="shared" si="10"/>
        <v>0</v>
      </c>
    </row>
    <row r="20" spans="1:23" x14ac:dyDescent="0.3">
      <c r="A20" s="5" t="s">
        <v>4</v>
      </c>
      <c r="B20" s="16">
        <v>13.44</v>
      </c>
      <c r="C20" s="16">
        <v>15.1</v>
      </c>
      <c r="D20" s="16">
        <v>12.06</v>
      </c>
      <c r="E20" s="16">
        <v>14.41</v>
      </c>
      <c r="F20" s="15"/>
      <c r="G20" s="15">
        <f t="shared" si="2"/>
        <v>1.6600000000000001</v>
      </c>
      <c r="H20" s="15">
        <f t="shared" si="3"/>
        <v>-1.379999999999999</v>
      </c>
      <c r="I20" s="15">
        <f t="shared" si="4"/>
        <v>0.97000000000000064</v>
      </c>
      <c r="J20" s="15"/>
      <c r="K20" s="15">
        <f t="shared" si="5"/>
        <v>1.6600000000000001</v>
      </c>
      <c r="L20" s="15">
        <f t="shared" si="5"/>
        <v>0</v>
      </c>
      <c r="M20" s="15">
        <f t="shared" si="5"/>
        <v>0.97000000000000064</v>
      </c>
      <c r="O20" s="7">
        <f t="shared" si="0"/>
        <v>1</v>
      </c>
      <c r="P20" s="7">
        <f t="shared" si="0"/>
        <v>0</v>
      </c>
      <c r="Q20" s="7">
        <f t="shared" si="1"/>
        <v>1</v>
      </c>
      <c r="S20" s="7">
        <f t="shared" si="6"/>
        <v>2</v>
      </c>
      <c r="T20" s="7">
        <f t="shared" si="7"/>
        <v>0</v>
      </c>
      <c r="U20" s="7">
        <f t="shared" si="8"/>
        <v>1</v>
      </c>
      <c r="V20" s="7">
        <f t="shared" si="9"/>
        <v>0</v>
      </c>
      <c r="W20" s="7">
        <f t="shared" si="10"/>
        <v>0</v>
      </c>
    </row>
    <row r="21" spans="1:23" x14ac:dyDescent="0.3">
      <c r="A21" s="5" t="s">
        <v>5</v>
      </c>
      <c r="B21" s="16">
        <v>14.21</v>
      </c>
      <c r="C21" s="16">
        <v>15.72</v>
      </c>
      <c r="D21" s="16">
        <v>13.83</v>
      </c>
      <c r="E21" s="16">
        <v>15.04</v>
      </c>
      <c r="F21" s="15"/>
      <c r="G21" s="15">
        <f t="shared" si="2"/>
        <v>1.5099999999999998</v>
      </c>
      <c r="H21" s="15">
        <f t="shared" si="3"/>
        <v>-0.38000000000000078</v>
      </c>
      <c r="I21" s="15">
        <f t="shared" si="4"/>
        <v>0.82999999999999829</v>
      </c>
      <c r="J21" s="15"/>
      <c r="K21" s="15">
        <f t="shared" si="5"/>
        <v>1.5099999999999998</v>
      </c>
      <c r="L21" s="15">
        <f t="shared" si="5"/>
        <v>0</v>
      </c>
      <c r="M21" s="15">
        <f t="shared" si="5"/>
        <v>0.82999999999999829</v>
      </c>
      <c r="O21" s="7">
        <f t="shared" ref="O21:Q86" si="11">IF(K21&gt;0,1,0)</f>
        <v>1</v>
      </c>
      <c r="P21" s="7">
        <f t="shared" si="11"/>
        <v>0</v>
      </c>
      <c r="Q21" s="7">
        <f t="shared" si="1"/>
        <v>1</v>
      </c>
      <c r="S21" s="7">
        <f t="shared" si="6"/>
        <v>2</v>
      </c>
      <c r="T21" s="7">
        <f t="shared" si="7"/>
        <v>0</v>
      </c>
      <c r="U21" s="7">
        <f t="shared" si="8"/>
        <v>1</v>
      </c>
      <c r="V21" s="7">
        <f t="shared" si="9"/>
        <v>0</v>
      </c>
      <c r="W21" s="7">
        <f t="shared" si="10"/>
        <v>0</v>
      </c>
    </row>
    <row r="22" spans="1:23" x14ac:dyDescent="0.3">
      <c r="A22" s="5" t="s">
        <v>6</v>
      </c>
      <c r="B22" s="16">
        <v>14.99</v>
      </c>
      <c r="C22" s="16">
        <v>16.05</v>
      </c>
      <c r="D22" s="16">
        <v>15.02</v>
      </c>
      <c r="E22" s="16">
        <v>15.33</v>
      </c>
      <c r="F22" s="15"/>
      <c r="G22" s="15">
        <f t="shared" si="2"/>
        <v>1.0600000000000005</v>
      </c>
      <c r="H22" s="15">
        <f t="shared" si="3"/>
        <v>2.9999999999999361E-2</v>
      </c>
      <c r="I22" s="15">
        <f t="shared" si="4"/>
        <v>0.33999999999999986</v>
      </c>
      <c r="J22" s="15"/>
      <c r="K22" s="15">
        <f t="shared" si="5"/>
        <v>1.0600000000000005</v>
      </c>
      <c r="L22" s="15">
        <f t="shared" si="5"/>
        <v>2.9999999999999361E-2</v>
      </c>
      <c r="M22" s="15">
        <f t="shared" si="5"/>
        <v>0.33999999999999986</v>
      </c>
      <c r="O22" s="7">
        <f t="shared" si="11"/>
        <v>1</v>
      </c>
      <c r="P22" s="7">
        <f t="shared" si="11"/>
        <v>1</v>
      </c>
      <c r="Q22" s="7">
        <f t="shared" si="1"/>
        <v>1</v>
      </c>
      <c r="S22" s="7">
        <f t="shared" si="6"/>
        <v>3</v>
      </c>
      <c r="T22" s="7">
        <f t="shared" si="7"/>
        <v>0</v>
      </c>
      <c r="U22" s="7">
        <f t="shared" si="8"/>
        <v>0</v>
      </c>
      <c r="V22" s="7">
        <f t="shared" si="9"/>
        <v>1</v>
      </c>
      <c r="W22" s="7">
        <f t="shared" si="10"/>
        <v>0</v>
      </c>
    </row>
    <row r="23" spans="1:23" x14ac:dyDescent="0.3">
      <c r="A23" s="5" t="s">
        <v>7</v>
      </c>
      <c r="B23" s="16">
        <v>15.34</v>
      </c>
      <c r="C23" s="16">
        <v>15.96</v>
      </c>
      <c r="D23" s="16">
        <v>15.46</v>
      </c>
      <c r="E23" s="16">
        <v>14.81</v>
      </c>
      <c r="F23" s="15"/>
      <c r="G23" s="15">
        <f t="shared" si="2"/>
        <v>0.62000000000000099</v>
      </c>
      <c r="H23" s="15">
        <f t="shared" si="3"/>
        <v>0.12000000000000099</v>
      </c>
      <c r="I23" s="15">
        <f t="shared" si="4"/>
        <v>-0.52999999999999936</v>
      </c>
      <c r="J23" s="15"/>
      <c r="K23" s="15">
        <f t="shared" si="5"/>
        <v>0.62000000000000099</v>
      </c>
      <c r="L23" s="15">
        <f t="shared" si="5"/>
        <v>0.12000000000000099</v>
      </c>
      <c r="M23" s="15">
        <f t="shared" si="5"/>
        <v>0</v>
      </c>
      <c r="O23" s="7">
        <f t="shared" si="11"/>
        <v>1</v>
      </c>
      <c r="P23" s="7">
        <f t="shared" si="11"/>
        <v>1</v>
      </c>
      <c r="Q23" s="7">
        <f t="shared" si="1"/>
        <v>0</v>
      </c>
      <c r="S23" s="7">
        <f t="shared" si="6"/>
        <v>2</v>
      </c>
      <c r="T23" s="7">
        <f t="shared" si="7"/>
        <v>0</v>
      </c>
      <c r="U23" s="7">
        <f t="shared" si="8"/>
        <v>1</v>
      </c>
      <c r="V23" s="7">
        <f t="shared" si="9"/>
        <v>0</v>
      </c>
      <c r="W23" s="7">
        <f t="shared" si="10"/>
        <v>0</v>
      </c>
    </row>
    <row r="24" spans="1:23" x14ac:dyDescent="0.3">
      <c r="A24" s="5" t="s">
        <v>8</v>
      </c>
      <c r="B24" s="16">
        <v>15.4</v>
      </c>
      <c r="C24" s="16">
        <v>15.98</v>
      </c>
      <c r="D24" s="16">
        <v>15.55</v>
      </c>
      <c r="E24" s="16">
        <v>15.06</v>
      </c>
      <c r="F24" s="15"/>
      <c r="G24" s="15">
        <f t="shared" si="2"/>
        <v>0.58000000000000007</v>
      </c>
      <c r="H24" s="15">
        <f t="shared" si="3"/>
        <v>0.15000000000000036</v>
      </c>
      <c r="I24" s="15">
        <f t="shared" si="4"/>
        <v>-0.33999999999999986</v>
      </c>
      <c r="J24" s="15"/>
      <c r="K24" s="15">
        <f t="shared" si="5"/>
        <v>0.58000000000000007</v>
      </c>
      <c r="L24" s="15">
        <f t="shared" si="5"/>
        <v>0.15000000000000036</v>
      </c>
      <c r="M24" s="15">
        <f t="shared" si="5"/>
        <v>0</v>
      </c>
      <c r="O24" s="7">
        <f t="shared" si="11"/>
        <v>1</v>
      </c>
      <c r="P24" s="7">
        <f t="shared" si="11"/>
        <v>1</v>
      </c>
      <c r="Q24" s="7">
        <f t="shared" si="1"/>
        <v>0</v>
      </c>
      <c r="S24" s="7">
        <f t="shared" si="6"/>
        <v>2</v>
      </c>
      <c r="T24" s="7">
        <f t="shared" si="7"/>
        <v>0</v>
      </c>
      <c r="U24" s="7">
        <f t="shared" si="8"/>
        <v>1</v>
      </c>
      <c r="V24" s="7">
        <f t="shared" si="9"/>
        <v>0</v>
      </c>
      <c r="W24" s="7">
        <f t="shared" si="10"/>
        <v>0</v>
      </c>
    </row>
    <row r="25" spans="1:23" x14ac:dyDescent="0.3">
      <c r="A25" s="5" t="s">
        <v>9</v>
      </c>
      <c r="B25" s="16">
        <v>15.56</v>
      </c>
      <c r="C25" s="16">
        <v>16.239999999999998</v>
      </c>
      <c r="D25" s="16">
        <v>15.9</v>
      </c>
      <c r="E25" s="16">
        <v>15.59</v>
      </c>
      <c r="F25" s="15"/>
      <c r="G25" s="15">
        <f t="shared" si="2"/>
        <v>0.67999999999999794</v>
      </c>
      <c r="H25" s="15">
        <f t="shared" si="3"/>
        <v>0.33999999999999986</v>
      </c>
      <c r="I25" s="15">
        <f t="shared" si="4"/>
        <v>2.9999999999999361E-2</v>
      </c>
      <c r="J25" s="15"/>
      <c r="K25" s="15">
        <f t="shared" si="5"/>
        <v>0.67999999999999794</v>
      </c>
      <c r="L25" s="15">
        <f t="shared" si="5"/>
        <v>0.33999999999999986</v>
      </c>
      <c r="M25" s="15">
        <f t="shared" si="5"/>
        <v>2.9999999999999361E-2</v>
      </c>
      <c r="O25" s="7">
        <f t="shared" si="11"/>
        <v>1</v>
      </c>
      <c r="P25" s="7">
        <f t="shared" si="11"/>
        <v>1</v>
      </c>
      <c r="Q25" s="7">
        <f t="shared" si="1"/>
        <v>1</v>
      </c>
      <c r="S25" s="7">
        <f t="shared" si="6"/>
        <v>3</v>
      </c>
      <c r="T25" s="7">
        <f t="shared" si="7"/>
        <v>0</v>
      </c>
      <c r="U25" s="7">
        <f t="shared" si="8"/>
        <v>0</v>
      </c>
      <c r="V25" s="7">
        <f t="shared" si="9"/>
        <v>1</v>
      </c>
      <c r="W25" s="7">
        <f t="shared" si="10"/>
        <v>0</v>
      </c>
    </row>
    <row r="26" spans="1:23" x14ac:dyDescent="0.3">
      <c r="A26" s="5" t="s">
        <v>10</v>
      </c>
      <c r="B26" s="16">
        <v>15.93</v>
      </c>
      <c r="C26" s="16">
        <v>13.53</v>
      </c>
      <c r="D26" s="16">
        <v>14.6</v>
      </c>
      <c r="E26" s="16">
        <v>12.77</v>
      </c>
      <c r="F26" s="15"/>
      <c r="G26" s="15">
        <f t="shared" si="2"/>
        <v>-2.4000000000000004</v>
      </c>
      <c r="H26" s="15">
        <f t="shared" si="3"/>
        <v>-1.33</v>
      </c>
      <c r="I26" s="15">
        <f t="shared" si="4"/>
        <v>-3.16</v>
      </c>
      <c r="J26" s="15"/>
      <c r="K26" s="15">
        <f t="shared" si="5"/>
        <v>0</v>
      </c>
      <c r="L26" s="15">
        <f t="shared" si="5"/>
        <v>0</v>
      </c>
      <c r="M26" s="15">
        <f t="shared" si="5"/>
        <v>0</v>
      </c>
      <c r="O26" s="7">
        <f t="shared" si="11"/>
        <v>0</v>
      </c>
      <c r="P26" s="7">
        <f t="shared" si="11"/>
        <v>0</v>
      </c>
      <c r="Q26" s="7">
        <f t="shared" si="1"/>
        <v>0</v>
      </c>
      <c r="S26" s="7">
        <f t="shared" si="6"/>
        <v>0</v>
      </c>
      <c r="T26" s="7">
        <f t="shared" si="7"/>
        <v>0</v>
      </c>
      <c r="U26" s="7">
        <f t="shared" si="8"/>
        <v>0</v>
      </c>
      <c r="V26" s="7">
        <f t="shared" si="9"/>
        <v>0</v>
      </c>
      <c r="W26" s="7">
        <f t="shared" si="10"/>
        <v>1</v>
      </c>
    </row>
    <row r="27" spans="1:23" x14ac:dyDescent="0.3">
      <c r="A27" s="5" t="s">
        <v>11</v>
      </c>
      <c r="B27" s="16">
        <v>15.76</v>
      </c>
      <c r="C27" s="16">
        <v>12.78</v>
      </c>
      <c r="D27" s="16">
        <v>11.31</v>
      </c>
      <c r="E27" s="16">
        <v>11.97</v>
      </c>
      <c r="F27" s="15"/>
      <c r="G27" s="15">
        <f t="shared" si="2"/>
        <v>-2.9800000000000004</v>
      </c>
      <c r="H27" s="15">
        <f t="shared" si="3"/>
        <v>-4.4499999999999993</v>
      </c>
      <c r="I27" s="15">
        <f t="shared" si="4"/>
        <v>-3.7899999999999991</v>
      </c>
      <c r="J27" s="15"/>
      <c r="K27" s="15">
        <f t="shared" si="5"/>
        <v>0</v>
      </c>
      <c r="L27" s="15">
        <f t="shared" si="5"/>
        <v>0</v>
      </c>
      <c r="M27" s="15">
        <f t="shared" si="5"/>
        <v>0</v>
      </c>
      <c r="O27" s="7">
        <f t="shared" si="11"/>
        <v>0</v>
      </c>
      <c r="P27" s="7">
        <f t="shared" si="11"/>
        <v>0</v>
      </c>
      <c r="Q27" s="7">
        <f t="shared" si="1"/>
        <v>0</v>
      </c>
      <c r="S27" s="7">
        <f t="shared" si="6"/>
        <v>0</v>
      </c>
      <c r="T27" s="7">
        <f t="shared" si="7"/>
        <v>0</v>
      </c>
      <c r="U27" s="7">
        <f t="shared" si="8"/>
        <v>0</v>
      </c>
      <c r="V27" s="7">
        <f t="shared" si="9"/>
        <v>0</v>
      </c>
      <c r="W27" s="7">
        <f t="shared" si="10"/>
        <v>1</v>
      </c>
    </row>
    <row r="28" spans="1:23" x14ac:dyDescent="0.3">
      <c r="A28" s="5" t="s">
        <v>12</v>
      </c>
      <c r="B28" s="16">
        <v>11.98</v>
      </c>
      <c r="C28" s="16">
        <v>12.61</v>
      </c>
      <c r="D28" s="16">
        <v>11.8</v>
      </c>
      <c r="E28" s="16">
        <v>11.79</v>
      </c>
      <c r="F28" s="15"/>
      <c r="G28" s="15">
        <f t="shared" si="2"/>
        <v>0.62999999999999901</v>
      </c>
      <c r="H28" s="15">
        <f t="shared" si="3"/>
        <v>-0.17999999999999972</v>
      </c>
      <c r="I28" s="15">
        <f t="shared" si="4"/>
        <v>-0.19000000000000128</v>
      </c>
      <c r="J28" s="15"/>
      <c r="K28" s="15">
        <f t="shared" si="5"/>
        <v>0.62999999999999901</v>
      </c>
      <c r="L28" s="15">
        <f t="shared" si="5"/>
        <v>0</v>
      </c>
      <c r="M28" s="15">
        <f t="shared" si="5"/>
        <v>0</v>
      </c>
      <c r="O28" s="7">
        <f t="shared" si="11"/>
        <v>1</v>
      </c>
      <c r="P28" s="7">
        <f t="shared" si="11"/>
        <v>0</v>
      </c>
      <c r="Q28" s="7">
        <f t="shared" si="1"/>
        <v>0</v>
      </c>
      <c r="S28" s="7">
        <f t="shared" si="6"/>
        <v>1</v>
      </c>
      <c r="T28" s="7">
        <f t="shared" si="7"/>
        <v>1</v>
      </c>
      <c r="U28" s="7">
        <f t="shared" si="8"/>
        <v>0</v>
      </c>
      <c r="V28" s="7">
        <f t="shared" si="9"/>
        <v>0</v>
      </c>
      <c r="W28" s="7">
        <f t="shared" si="10"/>
        <v>0</v>
      </c>
    </row>
    <row r="29" spans="1:23" x14ac:dyDescent="0.3">
      <c r="A29" s="5" t="s">
        <v>14</v>
      </c>
      <c r="B29" s="16">
        <v>11.96</v>
      </c>
      <c r="C29" s="16">
        <v>12.69</v>
      </c>
      <c r="D29" s="16">
        <v>11.87</v>
      </c>
      <c r="E29" s="16">
        <v>11.93</v>
      </c>
      <c r="F29" s="15"/>
      <c r="G29" s="15">
        <f t="shared" si="2"/>
        <v>0.72999999999999865</v>
      </c>
      <c r="H29" s="15">
        <f t="shared" si="3"/>
        <v>-9.0000000000001634E-2</v>
      </c>
      <c r="I29" s="15">
        <f t="shared" si="4"/>
        <v>-3.0000000000001137E-2</v>
      </c>
      <c r="J29" s="15"/>
      <c r="K29" s="15">
        <f t="shared" si="5"/>
        <v>0.72999999999999865</v>
      </c>
      <c r="L29" s="15">
        <f t="shared" si="5"/>
        <v>0</v>
      </c>
      <c r="M29" s="15">
        <f t="shared" si="5"/>
        <v>0</v>
      </c>
      <c r="O29" s="7">
        <f t="shared" si="11"/>
        <v>1</v>
      </c>
      <c r="P29" s="7">
        <f t="shared" si="11"/>
        <v>0</v>
      </c>
      <c r="Q29" s="7">
        <f t="shared" si="1"/>
        <v>0</v>
      </c>
      <c r="S29" s="7">
        <f t="shared" si="6"/>
        <v>1</v>
      </c>
      <c r="T29" s="7">
        <f t="shared" si="7"/>
        <v>1</v>
      </c>
      <c r="U29" s="7">
        <f t="shared" si="8"/>
        <v>0</v>
      </c>
      <c r="V29" s="7">
        <f t="shared" si="9"/>
        <v>0</v>
      </c>
      <c r="W29" s="7">
        <f t="shared" si="10"/>
        <v>0</v>
      </c>
    </row>
    <row r="30" spans="1:23" x14ac:dyDescent="0.3">
      <c r="A30" s="5" t="s">
        <v>2</v>
      </c>
      <c r="B30" s="16">
        <v>11.95</v>
      </c>
      <c r="C30" s="16">
        <v>12.28</v>
      </c>
      <c r="D30" s="16">
        <v>11.63</v>
      </c>
      <c r="E30" s="16">
        <v>11.54</v>
      </c>
      <c r="F30" s="15"/>
      <c r="G30" s="15">
        <f t="shared" si="2"/>
        <v>0.33000000000000007</v>
      </c>
      <c r="H30" s="15">
        <f t="shared" si="3"/>
        <v>-0.31999999999999851</v>
      </c>
      <c r="I30" s="15">
        <f t="shared" si="4"/>
        <v>-0.41000000000000014</v>
      </c>
      <c r="J30" s="15"/>
      <c r="K30" s="15">
        <f t="shared" si="5"/>
        <v>0.33000000000000007</v>
      </c>
      <c r="L30" s="15">
        <f t="shared" si="5"/>
        <v>0</v>
      </c>
      <c r="M30" s="15">
        <f t="shared" si="5"/>
        <v>0</v>
      </c>
      <c r="O30" s="7">
        <f t="shared" si="11"/>
        <v>1</v>
      </c>
      <c r="P30" s="7">
        <f t="shared" si="11"/>
        <v>0</v>
      </c>
      <c r="Q30" s="7">
        <f t="shared" si="1"/>
        <v>0</v>
      </c>
      <c r="S30" s="7">
        <f t="shared" si="6"/>
        <v>1</v>
      </c>
      <c r="T30" s="7">
        <f t="shared" si="7"/>
        <v>1</v>
      </c>
      <c r="U30" s="7">
        <f t="shared" si="8"/>
        <v>0</v>
      </c>
      <c r="V30" s="7">
        <f t="shared" si="9"/>
        <v>0</v>
      </c>
      <c r="W30" s="7">
        <f t="shared" si="10"/>
        <v>0</v>
      </c>
    </row>
    <row r="31" spans="1:23" x14ac:dyDescent="0.3">
      <c r="A31" s="5" t="s">
        <v>3</v>
      </c>
      <c r="B31" s="16">
        <v>11.62</v>
      </c>
      <c r="C31" s="16">
        <v>12.19</v>
      </c>
      <c r="D31" s="16">
        <v>10.65</v>
      </c>
      <c r="E31" s="16">
        <v>11.42</v>
      </c>
      <c r="F31" s="15"/>
      <c r="G31" s="15">
        <f t="shared" si="2"/>
        <v>0.57000000000000028</v>
      </c>
      <c r="H31" s="15">
        <f t="shared" si="3"/>
        <v>-0.96999999999999886</v>
      </c>
      <c r="I31" s="15">
        <f t="shared" si="4"/>
        <v>-0.19999999999999929</v>
      </c>
      <c r="J31" s="15"/>
      <c r="K31" s="15">
        <f t="shared" si="5"/>
        <v>0.57000000000000028</v>
      </c>
      <c r="L31" s="15">
        <f t="shared" si="5"/>
        <v>0</v>
      </c>
      <c r="M31" s="15">
        <f t="shared" si="5"/>
        <v>0</v>
      </c>
      <c r="O31" s="7">
        <f t="shared" si="11"/>
        <v>1</v>
      </c>
      <c r="P31" s="7">
        <f t="shared" si="11"/>
        <v>0</v>
      </c>
      <c r="Q31" s="7">
        <f t="shared" si="1"/>
        <v>0</v>
      </c>
      <c r="S31" s="7">
        <f t="shared" si="6"/>
        <v>1</v>
      </c>
      <c r="T31" s="7">
        <f t="shared" si="7"/>
        <v>1</v>
      </c>
      <c r="U31" s="7">
        <f t="shared" si="8"/>
        <v>0</v>
      </c>
      <c r="V31" s="7">
        <f t="shared" si="9"/>
        <v>0</v>
      </c>
      <c r="W31" s="7">
        <f t="shared" si="10"/>
        <v>0</v>
      </c>
    </row>
    <row r="32" spans="1:23" x14ac:dyDescent="0.3">
      <c r="A32" s="5" t="s">
        <v>4</v>
      </c>
      <c r="B32" s="16">
        <v>11.47</v>
      </c>
      <c r="C32" s="16">
        <v>11.88</v>
      </c>
      <c r="D32" s="16">
        <v>10.85</v>
      </c>
      <c r="E32" s="16">
        <v>11.09</v>
      </c>
      <c r="F32" s="15"/>
      <c r="G32" s="15">
        <f t="shared" si="2"/>
        <v>0.41000000000000014</v>
      </c>
      <c r="H32" s="15">
        <f t="shared" si="3"/>
        <v>-0.62000000000000099</v>
      </c>
      <c r="I32" s="15">
        <f t="shared" si="4"/>
        <v>-0.38000000000000078</v>
      </c>
      <c r="J32" s="15"/>
      <c r="K32" s="15">
        <f t="shared" si="5"/>
        <v>0.41000000000000014</v>
      </c>
      <c r="L32" s="15">
        <f t="shared" si="5"/>
        <v>0</v>
      </c>
      <c r="M32" s="15">
        <f t="shared" si="5"/>
        <v>0</v>
      </c>
      <c r="O32" s="7">
        <f t="shared" si="11"/>
        <v>1</v>
      </c>
      <c r="P32" s="7">
        <f t="shared" si="11"/>
        <v>0</v>
      </c>
      <c r="Q32" s="7">
        <f t="shared" si="1"/>
        <v>0</v>
      </c>
      <c r="S32" s="7">
        <f t="shared" si="6"/>
        <v>1</v>
      </c>
      <c r="T32" s="7">
        <f t="shared" si="7"/>
        <v>1</v>
      </c>
      <c r="U32" s="7">
        <f t="shared" si="8"/>
        <v>0</v>
      </c>
      <c r="V32" s="7">
        <f t="shared" si="9"/>
        <v>0</v>
      </c>
      <c r="W32" s="7">
        <f t="shared" si="10"/>
        <v>0</v>
      </c>
    </row>
    <row r="33" spans="1:23" x14ac:dyDescent="0.3">
      <c r="A33" s="5" t="s">
        <v>5</v>
      </c>
      <c r="B33" s="16">
        <v>11.26</v>
      </c>
      <c r="C33" s="16">
        <v>11.29</v>
      </c>
      <c r="D33" s="16">
        <v>10.82</v>
      </c>
      <c r="E33" s="16">
        <v>10.57</v>
      </c>
      <c r="F33" s="15"/>
      <c r="G33" s="15">
        <f t="shared" si="2"/>
        <v>2.9999999999999361E-2</v>
      </c>
      <c r="H33" s="15">
        <f t="shared" si="3"/>
        <v>-0.4399999999999995</v>
      </c>
      <c r="I33" s="15">
        <f t="shared" si="4"/>
        <v>-0.6899999999999995</v>
      </c>
      <c r="J33" s="15"/>
      <c r="K33" s="15">
        <f t="shared" si="5"/>
        <v>2.9999999999999361E-2</v>
      </c>
      <c r="L33" s="15">
        <f t="shared" si="5"/>
        <v>0</v>
      </c>
      <c r="M33" s="15">
        <f t="shared" si="5"/>
        <v>0</v>
      </c>
      <c r="O33" s="7">
        <f t="shared" si="11"/>
        <v>1</v>
      </c>
      <c r="P33" s="7">
        <f t="shared" si="11"/>
        <v>0</v>
      </c>
      <c r="Q33" s="7">
        <f t="shared" si="1"/>
        <v>0</v>
      </c>
      <c r="S33" s="7">
        <f t="shared" si="6"/>
        <v>1</v>
      </c>
      <c r="T33" s="7">
        <f t="shared" si="7"/>
        <v>1</v>
      </c>
      <c r="U33" s="7">
        <f t="shared" si="8"/>
        <v>0</v>
      </c>
      <c r="V33" s="7">
        <f t="shared" si="9"/>
        <v>0</v>
      </c>
      <c r="W33" s="7">
        <f t="shared" si="10"/>
        <v>0</v>
      </c>
    </row>
    <row r="34" spans="1:23" x14ac:dyDescent="0.3">
      <c r="A34" s="5" t="s">
        <v>6</v>
      </c>
      <c r="B34" s="16">
        <v>11.03</v>
      </c>
      <c r="C34" s="16">
        <v>11.19</v>
      </c>
      <c r="D34" s="16">
        <v>10.09</v>
      </c>
      <c r="E34" s="16">
        <v>10.52</v>
      </c>
      <c r="F34" s="15"/>
      <c r="G34" s="15">
        <f t="shared" si="2"/>
        <v>0.16000000000000014</v>
      </c>
      <c r="H34" s="15">
        <f t="shared" si="3"/>
        <v>-0.9399999999999995</v>
      </c>
      <c r="I34" s="15">
        <f t="shared" si="4"/>
        <v>-0.50999999999999979</v>
      </c>
      <c r="J34" s="15"/>
      <c r="K34" s="15">
        <f t="shared" si="5"/>
        <v>0.16000000000000014</v>
      </c>
      <c r="L34" s="15">
        <f t="shared" si="5"/>
        <v>0</v>
      </c>
      <c r="M34" s="15">
        <f t="shared" si="5"/>
        <v>0</v>
      </c>
      <c r="O34" s="7">
        <f t="shared" si="11"/>
        <v>1</v>
      </c>
      <c r="P34" s="7">
        <f t="shared" si="11"/>
        <v>0</v>
      </c>
      <c r="Q34" s="7">
        <f t="shared" si="1"/>
        <v>0</v>
      </c>
      <c r="S34" s="7">
        <f t="shared" si="6"/>
        <v>1</v>
      </c>
      <c r="T34" s="7">
        <f t="shared" si="7"/>
        <v>1</v>
      </c>
      <c r="U34" s="7">
        <f t="shared" si="8"/>
        <v>0</v>
      </c>
      <c r="V34" s="7">
        <f t="shared" si="9"/>
        <v>0</v>
      </c>
      <c r="W34" s="7">
        <f t="shared" si="10"/>
        <v>0</v>
      </c>
    </row>
    <row r="35" spans="1:23" x14ac:dyDescent="0.3">
      <c r="A35" s="5" t="s">
        <v>7</v>
      </c>
      <c r="B35" s="16">
        <v>10.62</v>
      </c>
      <c r="C35" s="16">
        <v>11.14</v>
      </c>
      <c r="D35" s="16">
        <v>9.33</v>
      </c>
      <c r="E35" s="16">
        <v>10.45</v>
      </c>
      <c r="F35" s="15"/>
      <c r="G35" s="15">
        <f t="shared" si="2"/>
        <v>0.52000000000000135</v>
      </c>
      <c r="H35" s="15">
        <f t="shared" si="3"/>
        <v>-1.2899999999999991</v>
      </c>
      <c r="I35" s="15">
        <f t="shared" si="4"/>
        <v>-0.16999999999999993</v>
      </c>
      <c r="J35" s="15"/>
      <c r="K35" s="15">
        <f t="shared" si="5"/>
        <v>0.52000000000000135</v>
      </c>
      <c r="L35" s="15">
        <f t="shared" si="5"/>
        <v>0</v>
      </c>
      <c r="M35" s="15">
        <f t="shared" si="5"/>
        <v>0</v>
      </c>
      <c r="O35" s="7">
        <f t="shared" si="11"/>
        <v>1</v>
      </c>
      <c r="P35" s="7">
        <f t="shared" si="11"/>
        <v>0</v>
      </c>
      <c r="Q35" s="7">
        <f t="shared" si="1"/>
        <v>0</v>
      </c>
      <c r="S35" s="7">
        <f t="shared" si="6"/>
        <v>1</v>
      </c>
      <c r="T35" s="7">
        <f t="shared" si="7"/>
        <v>1</v>
      </c>
      <c r="U35" s="7">
        <f t="shared" si="8"/>
        <v>0</v>
      </c>
      <c r="V35" s="7">
        <f t="shared" si="9"/>
        <v>0</v>
      </c>
      <c r="W35" s="7">
        <f t="shared" si="10"/>
        <v>0</v>
      </c>
    </row>
    <row r="36" spans="1:23" x14ac:dyDescent="0.3">
      <c r="A36" s="5" t="s">
        <v>8</v>
      </c>
      <c r="B36" s="16">
        <v>10.48</v>
      </c>
      <c r="C36" s="16">
        <v>11.07</v>
      </c>
      <c r="D36" s="16">
        <v>9.5399999999999991</v>
      </c>
      <c r="E36" s="16">
        <v>10.41</v>
      </c>
      <c r="F36" s="15"/>
      <c r="G36" s="15">
        <f t="shared" si="2"/>
        <v>0.58999999999999986</v>
      </c>
      <c r="H36" s="15">
        <f t="shared" si="3"/>
        <v>-0.94000000000000128</v>
      </c>
      <c r="I36" s="15">
        <f t="shared" si="4"/>
        <v>-7.0000000000000284E-2</v>
      </c>
      <c r="J36" s="15"/>
      <c r="K36" s="15">
        <f t="shared" si="5"/>
        <v>0.58999999999999986</v>
      </c>
      <c r="L36" s="15">
        <f t="shared" si="5"/>
        <v>0</v>
      </c>
      <c r="M36" s="15">
        <f t="shared" si="5"/>
        <v>0</v>
      </c>
      <c r="O36" s="7">
        <f t="shared" si="11"/>
        <v>1</v>
      </c>
      <c r="P36" s="7">
        <f t="shared" si="11"/>
        <v>0</v>
      </c>
      <c r="Q36" s="7">
        <f t="shared" si="1"/>
        <v>0</v>
      </c>
      <c r="S36" s="7">
        <f t="shared" si="6"/>
        <v>1</v>
      </c>
      <c r="T36" s="7">
        <f t="shared" si="7"/>
        <v>1</v>
      </c>
      <c r="U36" s="7">
        <f t="shared" si="8"/>
        <v>0</v>
      </c>
      <c r="V36" s="7">
        <f t="shared" si="9"/>
        <v>0</v>
      </c>
      <c r="W36" s="7">
        <f t="shared" si="10"/>
        <v>0</v>
      </c>
    </row>
    <row r="37" spans="1:23" x14ac:dyDescent="0.3">
      <c r="A37" s="5" t="s">
        <v>9</v>
      </c>
      <c r="B37" s="16">
        <v>10.46</v>
      </c>
      <c r="C37" s="16">
        <v>10.91</v>
      </c>
      <c r="D37" s="16">
        <v>9.92</v>
      </c>
      <c r="E37" s="16">
        <v>10.220000000000001</v>
      </c>
      <c r="F37" s="15"/>
      <c r="G37" s="15">
        <f t="shared" si="2"/>
        <v>0.44999999999999929</v>
      </c>
      <c r="H37" s="15">
        <f t="shared" si="3"/>
        <v>-0.54000000000000092</v>
      </c>
      <c r="I37" s="15">
        <f t="shared" si="4"/>
        <v>-0.24000000000000021</v>
      </c>
      <c r="J37" s="15"/>
      <c r="K37" s="15">
        <f t="shared" si="5"/>
        <v>0.44999999999999929</v>
      </c>
      <c r="L37" s="15">
        <f t="shared" si="5"/>
        <v>0</v>
      </c>
      <c r="M37" s="15">
        <f t="shared" si="5"/>
        <v>0</v>
      </c>
      <c r="O37" s="7">
        <f t="shared" si="11"/>
        <v>1</v>
      </c>
      <c r="P37" s="7">
        <f t="shared" si="11"/>
        <v>0</v>
      </c>
      <c r="Q37" s="7">
        <f t="shared" si="1"/>
        <v>0</v>
      </c>
      <c r="S37" s="7">
        <f t="shared" si="6"/>
        <v>1</v>
      </c>
      <c r="T37" s="7">
        <f t="shared" si="7"/>
        <v>1</v>
      </c>
      <c r="U37" s="7">
        <f t="shared" si="8"/>
        <v>0</v>
      </c>
      <c r="V37" s="7">
        <f t="shared" si="9"/>
        <v>0</v>
      </c>
      <c r="W37" s="7">
        <f t="shared" si="10"/>
        <v>0</v>
      </c>
    </row>
    <row r="38" spans="1:23" x14ac:dyDescent="0.3">
      <c r="A38" s="5" t="s">
        <v>10</v>
      </c>
      <c r="B38" s="16">
        <v>10.15</v>
      </c>
      <c r="C38" s="16">
        <v>11.12</v>
      </c>
      <c r="D38" s="16">
        <v>10.72</v>
      </c>
      <c r="E38" s="16">
        <v>10.5</v>
      </c>
      <c r="F38" s="15"/>
      <c r="G38" s="15">
        <f t="shared" si="2"/>
        <v>0.96999999999999886</v>
      </c>
      <c r="H38" s="15">
        <f t="shared" si="3"/>
        <v>0.57000000000000028</v>
      </c>
      <c r="I38" s="15">
        <f t="shared" si="4"/>
        <v>0.34999999999999964</v>
      </c>
      <c r="J38" s="15"/>
      <c r="K38" s="15">
        <f t="shared" si="5"/>
        <v>0.96999999999999886</v>
      </c>
      <c r="L38" s="15">
        <f t="shared" si="5"/>
        <v>0.57000000000000028</v>
      </c>
      <c r="M38" s="15">
        <f t="shared" si="5"/>
        <v>0.34999999999999964</v>
      </c>
      <c r="O38" s="7">
        <f t="shared" si="11"/>
        <v>1</v>
      </c>
      <c r="P38" s="7">
        <f t="shared" si="11"/>
        <v>1</v>
      </c>
      <c r="Q38" s="7">
        <f t="shared" si="1"/>
        <v>1</v>
      </c>
      <c r="S38" s="7">
        <f t="shared" si="6"/>
        <v>3</v>
      </c>
      <c r="T38" s="7">
        <f t="shared" si="7"/>
        <v>0</v>
      </c>
      <c r="U38" s="7">
        <f t="shared" si="8"/>
        <v>0</v>
      </c>
      <c r="V38" s="7">
        <f t="shared" si="9"/>
        <v>1</v>
      </c>
      <c r="W38" s="7">
        <f t="shared" si="10"/>
        <v>0</v>
      </c>
    </row>
    <row r="39" spans="1:23" x14ac:dyDescent="0.3">
      <c r="A39" s="5" t="s">
        <v>11</v>
      </c>
      <c r="B39" s="16">
        <v>10.6</v>
      </c>
      <c r="C39" s="16">
        <v>11.26</v>
      </c>
      <c r="D39" s="16">
        <v>9.84</v>
      </c>
      <c r="E39" s="16">
        <v>10.58</v>
      </c>
      <c r="F39" s="15"/>
      <c r="G39" s="15">
        <f t="shared" si="2"/>
        <v>0.66000000000000014</v>
      </c>
      <c r="H39" s="15">
        <f t="shared" si="3"/>
        <v>-0.75999999999999979</v>
      </c>
      <c r="I39" s="15">
        <f t="shared" si="4"/>
        <v>-1.9999999999999574E-2</v>
      </c>
      <c r="J39" s="15"/>
      <c r="K39" s="15">
        <f t="shared" si="5"/>
        <v>0.66000000000000014</v>
      </c>
      <c r="L39" s="15">
        <f t="shared" si="5"/>
        <v>0</v>
      </c>
      <c r="M39" s="15">
        <f t="shared" si="5"/>
        <v>0</v>
      </c>
      <c r="O39" s="7">
        <f t="shared" si="11"/>
        <v>1</v>
      </c>
      <c r="P39" s="7">
        <f t="shared" si="11"/>
        <v>0</v>
      </c>
      <c r="Q39" s="7">
        <f t="shared" si="1"/>
        <v>0</v>
      </c>
      <c r="S39" s="7">
        <f t="shared" si="6"/>
        <v>1</v>
      </c>
      <c r="T39" s="7">
        <f t="shared" si="7"/>
        <v>1</v>
      </c>
      <c r="U39" s="7">
        <f t="shared" si="8"/>
        <v>0</v>
      </c>
      <c r="V39" s="7">
        <f t="shared" si="9"/>
        <v>0</v>
      </c>
      <c r="W39" s="7">
        <f t="shared" si="10"/>
        <v>0</v>
      </c>
    </row>
    <row r="40" spans="1:23" x14ac:dyDescent="0.3">
      <c r="A40" s="5" t="s">
        <v>12</v>
      </c>
      <c r="B40" s="16">
        <v>10.52</v>
      </c>
      <c r="C40" s="16">
        <v>11.62</v>
      </c>
      <c r="D40" s="16">
        <v>9.74</v>
      </c>
      <c r="E40" s="16">
        <v>10.49</v>
      </c>
      <c r="F40" s="15"/>
      <c r="G40" s="15">
        <f t="shared" si="2"/>
        <v>1.0999999999999996</v>
      </c>
      <c r="H40" s="15">
        <f t="shared" si="3"/>
        <v>-0.77999999999999936</v>
      </c>
      <c r="I40" s="15">
        <f t="shared" si="4"/>
        <v>-2.9999999999999361E-2</v>
      </c>
      <c r="J40" s="15"/>
      <c r="K40" s="15">
        <f t="shared" si="5"/>
        <v>1.0999999999999996</v>
      </c>
      <c r="L40" s="15">
        <f t="shared" si="5"/>
        <v>0</v>
      </c>
      <c r="M40" s="15">
        <f t="shared" si="5"/>
        <v>0</v>
      </c>
      <c r="O40" s="7">
        <f t="shared" si="11"/>
        <v>1</v>
      </c>
      <c r="P40" s="7">
        <f t="shared" si="11"/>
        <v>0</v>
      </c>
      <c r="Q40" s="7">
        <f t="shared" si="1"/>
        <v>0</v>
      </c>
      <c r="S40" s="7">
        <f t="shared" si="6"/>
        <v>1</v>
      </c>
      <c r="T40" s="7">
        <f t="shared" si="7"/>
        <v>1</v>
      </c>
      <c r="U40" s="7">
        <f t="shared" si="8"/>
        <v>0</v>
      </c>
      <c r="V40" s="7">
        <f t="shared" si="9"/>
        <v>0</v>
      </c>
      <c r="W40" s="7">
        <f t="shared" si="10"/>
        <v>0</v>
      </c>
    </row>
    <row r="41" spans="1:23" x14ac:dyDescent="0.3">
      <c r="A41" s="5" t="s">
        <v>15</v>
      </c>
      <c r="B41" s="16">
        <v>10.56</v>
      </c>
      <c r="C41" s="16">
        <v>11.29</v>
      </c>
      <c r="D41" s="16">
        <v>9.7799999999999994</v>
      </c>
      <c r="E41" s="16">
        <v>10.07</v>
      </c>
      <c r="F41" s="15"/>
      <c r="G41" s="15">
        <f>+C41-B41</f>
        <v>0.72999999999999865</v>
      </c>
      <c r="H41" s="15">
        <f>+D41-B41</f>
        <v>-0.78000000000000114</v>
      </c>
      <c r="I41" s="15">
        <f>+E41-B41</f>
        <v>-0.49000000000000021</v>
      </c>
      <c r="J41" s="15"/>
      <c r="K41" s="15">
        <f t="shared" ref="K41:M43" si="12">IF(G41&gt;0,G41,0)</f>
        <v>0.72999999999999865</v>
      </c>
      <c r="L41" s="15">
        <f t="shared" si="12"/>
        <v>0</v>
      </c>
      <c r="M41" s="15">
        <f t="shared" si="12"/>
        <v>0</v>
      </c>
      <c r="O41" s="7">
        <f t="shared" ref="O41:Q43" si="13">IF(K41&gt;0,1,0)</f>
        <v>1</v>
      </c>
      <c r="P41" s="7">
        <f t="shared" si="13"/>
        <v>0</v>
      </c>
      <c r="Q41" s="7">
        <f t="shared" si="13"/>
        <v>0</v>
      </c>
      <c r="S41" s="7">
        <f>SUM(O41:Q41)</f>
        <v>1</v>
      </c>
      <c r="T41" s="7">
        <f>IF(S41=1,1,0)</f>
        <v>1</v>
      </c>
      <c r="U41" s="7">
        <f>IF(S41=2,1,0)</f>
        <v>0</v>
      </c>
      <c r="V41" s="7">
        <f>IF(S41=3,1,0)</f>
        <v>0</v>
      </c>
      <c r="W41" s="7">
        <f>IF(S41=0,1,0)</f>
        <v>0</v>
      </c>
    </row>
    <row r="42" spans="1:23" x14ac:dyDescent="0.3">
      <c r="A42" s="5" t="s">
        <v>2</v>
      </c>
      <c r="B42" s="16">
        <v>10.23</v>
      </c>
      <c r="C42" s="16">
        <v>10.66</v>
      </c>
      <c r="D42" s="16">
        <v>9.66</v>
      </c>
      <c r="E42" s="16">
        <v>9.81</v>
      </c>
      <c r="F42" s="15"/>
      <c r="G42" s="15">
        <f>+C42-B42</f>
        <v>0.42999999999999972</v>
      </c>
      <c r="H42" s="15">
        <f>+D42-B42</f>
        <v>-0.57000000000000028</v>
      </c>
      <c r="I42" s="15">
        <f>+E42-B42</f>
        <v>-0.41999999999999993</v>
      </c>
      <c r="J42" s="15"/>
      <c r="K42" s="15">
        <f t="shared" si="12"/>
        <v>0.42999999999999972</v>
      </c>
      <c r="L42" s="15">
        <f t="shared" si="12"/>
        <v>0</v>
      </c>
      <c r="M42" s="15">
        <f t="shared" si="12"/>
        <v>0</v>
      </c>
      <c r="O42" s="7">
        <f t="shared" si="13"/>
        <v>1</v>
      </c>
      <c r="P42" s="7">
        <f t="shared" si="13"/>
        <v>0</v>
      </c>
      <c r="Q42" s="7">
        <f t="shared" si="13"/>
        <v>0</v>
      </c>
      <c r="S42" s="7">
        <f>SUM(O42:Q42)</f>
        <v>1</v>
      </c>
      <c r="T42" s="7">
        <f>IF(S42=1,1,0)</f>
        <v>1</v>
      </c>
      <c r="U42" s="7">
        <f>IF(S42=2,1,0)</f>
        <v>0</v>
      </c>
      <c r="V42" s="7">
        <f>IF(S42=3,1,0)</f>
        <v>0</v>
      </c>
      <c r="W42" s="7">
        <f>IF(S42=0,1,0)</f>
        <v>0</v>
      </c>
    </row>
    <row r="43" spans="1:23" x14ac:dyDescent="0.3">
      <c r="A43" s="5" t="s">
        <v>3</v>
      </c>
      <c r="B43" s="16">
        <v>9.81</v>
      </c>
      <c r="C43" s="16">
        <v>10.54</v>
      </c>
      <c r="D43" s="16">
        <v>9.11</v>
      </c>
      <c r="E43" s="16">
        <v>9.7899999999999991</v>
      </c>
      <c r="F43" s="15"/>
      <c r="G43" s="15">
        <f>+C43-B43</f>
        <v>0.72999999999999865</v>
      </c>
      <c r="H43" s="15">
        <f>+D43-B43</f>
        <v>-0.70000000000000107</v>
      </c>
      <c r="I43" s="15">
        <f>+E43-B43</f>
        <v>-2.000000000000135E-2</v>
      </c>
      <c r="J43" s="15"/>
      <c r="K43" s="15">
        <f t="shared" si="12"/>
        <v>0.72999999999999865</v>
      </c>
      <c r="L43" s="15">
        <f t="shared" si="12"/>
        <v>0</v>
      </c>
      <c r="M43" s="15">
        <f t="shared" si="12"/>
        <v>0</v>
      </c>
      <c r="O43" s="7">
        <f t="shared" si="13"/>
        <v>1</v>
      </c>
      <c r="P43" s="7">
        <f t="shared" si="13"/>
        <v>0</v>
      </c>
      <c r="Q43" s="7">
        <f t="shared" si="13"/>
        <v>0</v>
      </c>
      <c r="S43" s="7">
        <f>SUM(O43:Q43)</f>
        <v>1</v>
      </c>
      <c r="T43" s="7">
        <f>IF(S43=1,1,0)</f>
        <v>1</v>
      </c>
      <c r="U43" s="7">
        <f>IF(S43=2,1,0)</f>
        <v>0</v>
      </c>
      <c r="V43" s="7">
        <f>IF(S43=3,1,0)</f>
        <v>0</v>
      </c>
      <c r="W43" s="7">
        <f>IF(S43=0,1,0)</f>
        <v>0</v>
      </c>
    </row>
    <row r="44" spans="1:23" x14ac:dyDescent="0.3">
      <c r="A44" s="5"/>
      <c r="B44" s="16"/>
      <c r="C44" s="16"/>
      <c r="D44" s="16"/>
      <c r="E44" s="16"/>
      <c r="F44" s="15"/>
      <c r="G44" s="15"/>
      <c r="H44" s="15"/>
      <c r="I44" s="15"/>
      <c r="J44" s="15"/>
      <c r="K44" s="15"/>
      <c r="L44" s="15"/>
      <c r="M44" s="15"/>
      <c r="W44" s="9"/>
    </row>
    <row r="45" spans="1:23" x14ac:dyDescent="0.3">
      <c r="A45" s="5"/>
      <c r="B45" s="16"/>
      <c r="C45" s="16"/>
      <c r="D45" s="16"/>
      <c r="E45" s="16"/>
      <c r="F45" s="15"/>
      <c r="G45" s="15"/>
      <c r="H45" s="15"/>
      <c r="I45" s="15"/>
      <c r="J45" s="15"/>
      <c r="K45" s="15"/>
      <c r="L45" s="15"/>
      <c r="M45" s="15"/>
    </row>
    <row r="46" spans="1:23" x14ac:dyDescent="0.3">
      <c r="A46" s="5"/>
      <c r="B46" s="16"/>
      <c r="C46" s="16"/>
      <c r="D46" s="16"/>
      <c r="E46" s="16"/>
      <c r="F46" s="15"/>
      <c r="G46" s="15"/>
      <c r="H46" s="15"/>
      <c r="I46" s="15"/>
      <c r="J46" s="15"/>
      <c r="K46" s="15"/>
      <c r="L46" s="15"/>
      <c r="M46" s="15"/>
      <c r="W46" s="9" t="s">
        <v>85</v>
      </c>
    </row>
    <row r="47" spans="1:23" x14ac:dyDescent="0.3">
      <c r="A47" s="5"/>
      <c r="B47" s="16"/>
      <c r="C47" s="16"/>
      <c r="D47" s="16"/>
      <c r="E47" s="16"/>
      <c r="F47" s="15"/>
      <c r="G47" s="15"/>
      <c r="H47" s="15"/>
      <c r="I47" s="15"/>
      <c r="J47" s="15"/>
      <c r="K47" s="15"/>
      <c r="L47" s="15"/>
      <c r="M47" s="15"/>
    </row>
    <row r="48" spans="1:23" x14ac:dyDescent="0.3">
      <c r="V48" s="32" t="str">
        <f>+V1</f>
        <v>Exhibit NMPF - 37A</v>
      </c>
    </row>
    <row r="49" spans="1:23" x14ac:dyDescent="0.3">
      <c r="A49" s="21" t="s">
        <v>61</v>
      </c>
    </row>
    <row r="50" spans="1:23" ht="104.4" customHeight="1" x14ac:dyDescent="0.3">
      <c r="A50" s="1"/>
      <c r="B50" s="2" t="s">
        <v>60</v>
      </c>
      <c r="C50" s="2" t="s">
        <v>36</v>
      </c>
      <c r="D50" s="2" t="s">
        <v>37</v>
      </c>
      <c r="E50" s="2" t="s">
        <v>38</v>
      </c>
      <c r="G50" s="2" t="s">
        <v>39</v>
      </c>
      <c r="H50" s="2" t="s">
        <v>40</v>
      </c>
      <c r="I50" s="2" t="s">
        <v>41</v>
      </c>
      <c r="K50" s="2" t="s">
        <v>44</v>
      </c>
      <c r="L50" s="2" t="s">
        <v>43</v>
      </c>
      <c r="M50" s="2" t="s">
        <v>42</v>
      </c>
      <c r="O50" s="2" t="s">
        <v>54</v>
      </c>
      <c r="P50" s="2" t="s">
        <v>45</v>
      </c>
      <c r="Q50" s="2" t="s">
        <v>46</v>
      </c>
      <c r="R50" s="2"/>
      <c r="S50" s="2" t="s">
        <v>55</v>
      </c>
      <c r="T50" s="2" t="s">
        <v>56</v>
      </c>
      <c r="U50" s="2" t="s">
        <v>57</v>
      </c>
      <c r="V50" s="2" t="s">
        <v>58</v>
      </c>
      <c r="W50" s="2" t="s">
        <v>59</v>
      </c>
    </row>
    <row r="51" spans="1:23" x14ac:dyDescent="0.3">
      <c r="A51" s="5"/>
      <c r="B51" s="16"/>
      <c r="C51" s="16"/>
      <c r="D51" s="16"/>
      <c r="E51" s="16"/>
      <c r="F51" s="15"/>
      <c r="G51" s="15"/>
      <c r="H51" s="15"/>
      <c r="I51" s="15"/>
      <c r="J51" s="15"/>
      <c r="K51" s="15"/>
      <c r="L51" s="15"/>
      <c r="M51" s="15"/>
    </row>
    <row r="52" spans="1:23" x14ac:dyDescent="0.3">
      <c r="A52" s="5" t="s">
        <v>4</v>
      </c>
      <c r="B52" s="16">
        <v>9.64</v>
      </c>
      <c r="C52" s="16">
        <v>10.44</v>
      </c>
      <c r="D52" s="16">
        <v>9.41</v>
      </c>
      <c r="E52" s="16">
        <v>9.73</v>
      </c>
      <c r="F52" s="15"/>
      <c r="G52" s="15">
        <f t="shared" si="2"/>
        <v>0.79999999999999893</v>
      </c>
      <c r="H52" s="15">
        <f t="shared" si="3"/>
        <v>-0.23000000000000043</v>
      </c>
      <c r="I52" s="15">
        <f t="shared" si="4"/>
        <v>8.9999999999999858E-2</v>
      </c>
      <c r="J52" s="15"/>
      <c r="K52" s="15">
        <f t="shared" si="5"/>
        <v>0.79999999999999893</v>
      </c>
      <c r="L52" s="15">
        <f t="shared" si="5"/>
        <v>0</v>
      </c>
      <c r="M52" s="15">
        <f t="shared" si="5"/>
        <v>8.9999999999999858E-2</v>
      </c>
      <c r="O52" s="7">
        <f t="shared" si="11"/>
        <v>1</v>
      </c>
      <c r="P52" s="7">
        <f t="shared" si="11"/>
        <v>0</v>
      </c>
      <c r="Q52" s="7">
        <f t="shared" si="1"/>
        <v>1</v>
      </c>
      <c r="S52" s="7">
        <f t="shared" si="6"/>
        <v>2</v>
      </c>
      <c r="T52" s="7">
        <f t="shared" si="7"/>
        <v>0</v>
      </c>
      <c r="U52" s="7">
        <f t="shared" si="8"/>
        <v>1</v>
      </c>
      <c r="V52" s="7">
        <f t="shared" si="9"/>
        <v>0</v>
      </c>
      <c r="W52" s="7">
        <f t="shared" si="10"/>
        <v>0</v>
      </c>
    </row>
    <row r="53" spans="1:23" x14ac:dyDescent="0.3">
      <c r="A53" s="5" t="s">
        <v>5</v>
      </c>
      <c r="B53" s="16">
        <v>9.7100000000000009</v>
      </c>
      <c r="C53" s="16">
        <v>10.43</v>
      </c>
      <c r="D53" s="16">
        <v>9.7100000000000009</v>
      </c>
      <c r="E53" s="16">
        <v>9.74</v>
      </c>
      <c r="F53" s="15"/>
      <c r="G53" s="15">
        <f t="shared" si="2"/>
        <v>0.71999999999999886</v>
      </c>
      <c r="H53" s="15">
        <f t="shared" si="3"/>
        <v>0</v>
      </c>
      <c r="I53" s="15">
        <f t="shared" si="4"/>
        <v>2.9999999999999361E-2</v>
      </c>
      <c r="J53" s="15"/>
      <c r="K53" s="15">
        <f t="shared" si="5"/>
        <v>0.71999999999999886</v>
      </c>
      <c r="L53" s="15">
        <f t="shared" si="5"/>
        <v>0</v>
      </c>
      <c r="M53" s="15">
        <f t="shared" si="5"/>
        <v>2.9999999999999361E-2</v>
      </c>
      <c r="O53" s="7">
        <f t="shared" si="11"/>
        <v>1</v>
      </c>
      <c r="P53" s="7">
        <f t="shared" si="11"/>
        <v>0</v>
      </c>
      <c r="Q53" s="7">
        <f t="shared" si="1"/>
        <v>1</v>
      </c>
      <c r="S53" s="7">
        <f t="shared" si="6"/>
        <v>2</v>
      </c>
      <c r="T53" s="7">
        <f t="shared" si="7"/>
        <v>0</v>
      </c>
      <c r="U53" s="7">
        <f t="shared" si="8"/>
        <v>1</v>
      </c>
      <c r="V53" s="7">
        <f t="shared" si="9"/>
        <v>0</v>
      </c>
      <c r="W53" s="7">
        <f t="shared" si="10"/>
        <v>0</v>
      </c>
    </row>
    <row r="54" spans="1:23" x14ac:dyDescent="0.3">
      <c r="A54" s="5" t="s">
        <v>6</v>
      </c>
      <c r="B54" s="16">
        <v>9.74</v>
      </c>
      <c r="C54" s="16">
        <v>10.46</v>
      </c>
      <c r="D54" s="16">
        <v>9.75</v>
      </c>
      <c r="E54" s="16">
        <v>9.76</v>
      </c>
      <c r="F54" s="15"/>
      <c r="G54" s="15">
        <f t="shared" si="2"/>
        <v>0.72000000000000064</v>
      </c>
      <c r="H54" s="15">
        <f t="shared" si="3"/>
        <v>9.9999999999997868E-3</v>
      </c>
      <c r="I54" s="15">
        <f t="shared" si="4"/>
        <v>1.9999999999999574E-2</v>
      </c>
      <c r="J54" s="15"/>
      <c r="K54" s="15">
        <f t="shared" si="5"/>
        <v>0.72000000000000064</v>
      </c>
      <c r="L54" s="15">
        <f t="shared" si="5"/>
        <v>9.9999999999997868E-3</v>
      </c>
      <c r="M54" s="15">
        <f t="shared" si="5"/>
        <v>1.9999999999999574E-2</v>
      </c>
      <c r="O54" s="7">
        <f t="shared" si="11"/>
        <v>1</v>
      </c>
      <c r="P54" s="7">
        <f t="shared" si="11"/>
        <v>1</v>
      </c>
      <c r="Q54" s="7">
        <f t="shared" si="1"/>
        <v>1</v>
      </c>
      <c r="S54" s="7">
        <f t="shared" si="6"/>
        <v>3</v>
      </c>
      <c r="T54" s="7">
        <f t="shared" si="7"/>
        <v>0</v>
      </c>
      <c r="U54" s="7">
        <f t="shared" si="8"/>
        <v>0</v>
      </c>
      <c r="V54" s="7">
        <f t="shared" si="9"/>
        <v>1</v>
      </c>
      <c r="W54" s="7">
        <f t="shared" si="10"/>
        <v>0</v>
      </c>
    </row>
    <row r="55" spans="1:23" x14ac:dyDescent="0.3">
      <c r="A55" s="5" t="s">
        <v>7</v>
      </c>
      <c r="B55" s="16">
        <v>9.77</v>
      </c>
      <c r="C55" s="16">
        <v>10.63</v>
      </c>
      <c r="D55" s="16">
        <v>11.78</v>
      </c>
      <c r="E55" s="16">
        <v>9.9499999999999993</v>
      </c>
      <c r="F55" s="15"/>
      <c r="G55" s="15">
        <f t="shared" si="2"/>
        <v>0.86000000000000121</v>
      </c>
      <c r="H55" s="15">
        <f t="shared" si="3"/>
        <v>2.0099999999999998</v>
      </c>
      <c r="I55" s="15">
        <f t="shared" si="4"/>
        <v>0.17999999999999972</v>
      </c>
      <c r="J55" s="15"/>
      <c r="K55" s="15">
        <f t="shared" si="5"/>
        <v>0.86000000000000121</v>
      </c>
      <c r="L55" s="15">
        <f t="shared" si="5"/>
        <v>2.0099999999999998</v>
      </c>
      <c r="M55" s="15">
        <f t="shared" si="5"/>
        <v>0.17999999999999972</v>
      </c>
      <c r="O55" s="7">
        <f t="shared" si="11"/>
        <v>1</v>
      </c>
      <c r="P55" s="7">
        <f t="shared" si="11"/>
        <v>1</v>
      </c>
      <c r="Q55" s="7">
        <f t="shared" si="1"/>
        <v>1</v>
      </c>
      <c r="S55" s="7">
        <f t="shared" si="6"/>
        <v>3</v>
      </c>
      <c r="T55" s="7">
        <f t="shared" si="7"/>
        <v>0</v>
      </c>
      <c r="U55" s="7">
        <f t="shared" si="8"/>
        <v>0</v>
      </c>
      <c r="V55" s="7">
        <f t="shared" si="9"/>
        <v>1</v>
      </c>
      <c r="W55" s="7">
        <f t="shared" si="10"/>
        <v>0</v>
      </c>
    </row>
    <row r="56" spans="1:23" x14ac:dyDescent="0.3">
      <c r="A56" s="5" t="s">
        <v>8</v>
      </c>
      <c r="B56" s="16">
        <v>10.97</v>
      </c>
      <c r="C56" s="16">
        <v>10.81</v>
      </c>
      <c r="D56" s="16">
        <v>13.8</v>
      </c>
      <c r="E56" s="16">
        <v>10.14</v>
      </c>
      <c r="F56" s="15"/>
      <c r="G56" s="15">
        <f t="shared" si="2"/>
        <v>-0.16000000000000014</v>
      </c>
      <c r="H56" s="15">
        <f t="shared" si="3"/>
        <v>2.83</v>
      </c>
      <c r="I56" s="15">
        <f t="shared" si="4"/>
        <v>-0.83000000000000007</v>
      </c>
      <c r="J56" s="15"/>
      <c r="K56" s="15">
        <f t="shared" si="5"/>
        <v>0</v>
      </c>
      <c r="L56" s="15">
        <f t="shared" si="5"/>
        <v>2.83</v>
      </c>
      <c r="M56" s="15">
        <f t="shared" si="5"/>
        <v>0</v>
      </c>
      <c r="O56" s="7">
        <f t="shared" si="11"/>
        <v>0</v>
      </c>
      <c r="P56" s="7">
        <f t="shared" si="11"/>
        <v>1</v>
      </c>
      <c r="Q56" s="7">
        <f t="shared" si="1"/>
        <v>0</v>
      </c>
      <c r="S56" s="7">
        <f t="shared" si="6"/>
        <v>1</v>
      </c>
      <c r="T56" s="7">
        <f t="shared" si="7"/>
        <v>1</v>
      </c>
      <c r="U56" s="7">
        <f t="shared" si="8"/>
        <v>0</v>
      </c>
      <c r="V56" s="7">
        <f t="shared" si="9"/>
        <v>0</v>
      </c>
      <c r="W56" s="7">
        <f t="shared" si="10"/>
        <v>0</v>
      </c>
    </row>
    <row r="57" spans="1:23" x14ac:dyDescent="0.3">
      <c r="A57" s="5" t="s">
        <v>9</v>
      </c>
      <c r="B57" s="16">
        <v>13.71</v>
      </c>
      <c r="C57" s="16">
        <v>10.76</v>
      </c>
      <c r="D57" s="16">
        <v>14.3</v>
      </c>
      <c r="E57" s="16">
        <v>10.050000000000001</v>
      </c>
      <c r="F57" s="15"/>
      <c r="G57" s="15">
        <f t="shared" si="2"/>
        <v>-2.9500000000000011</v>
      </c>
      <c r="H57" s="15">
        <f t="shared" si="3"/>
        <v>0.58999999999999986</v>
      </c>
      <c r="I57" s="15">
        <f t="shared" si="4"/>
        <v>-3.66</v>
      </c>
      <c r="J57" s="15"/>
      <c r="K57" s="15">
        <f t="shared" si="5"/>
        <v>0</v>
      </c>
      <c r="L57" s="15">
        <f t="shared" si="5"/>
        <v>0.58999999999999986</v>
      </c>
      <c r="M57" s="15">
        <f t="shared" si="5"/>
        <v>0</v>
      </c>
      <c r="O57" s="7">
        <f t="shared" si="11"/>
        <v>0</v>
      </c>
      <c r="P57" s="7">
        <f t="shared" si="11"/>
        <v>1</v>
      </c>
      <c r="Q57" s="7">
        <f t="shared" si="1"/>
        <v>0</v>
      </c>
      <c r="S57" s="7">
        <f t="shared" si="6"/>
        <v>1</v>
      </c>
      <c r="T57" s="7">
        <f t="shared" si="7"/>
        <v>1</v>
      </c>
      <c r="U57" s="7">
        <f t="shared" si="8"/>
        <v>0</v>
      </c>
      <c r="V57" s="7">
        <f t="shared" si="9"/>
        <v>0</v>
      </c>
      <c r="W57" s="7">
        <f t="shared" si="10"/>
        <v>0</v>
      </c>
    </row>
    <row r="58" spans="1:23" x14ac:dyDescent="0.3">
      <c r="A58" s="5" t="s">
        <v>10</v>
      </c>
      <c r="B58" s="16">
        <v>14.27</v>
      </c>
      <c r="C58" s="16">
        <v>10.84</v>
      </c>
      <c r="D58" s="16">
        <v>14.39</v>
      </c>
      <c r="E58" s="16">
        <v>10.16</v>
      </c>
      <c r="F58" s="15"/>
      <c r="G58" s="15">
        <f t="shared" si="2"/>
        <v>-3.4299999999999997</v>
      </c>
      <c r="H58" s="15">
        <f t="shared" si="3"/>
        <v>0.12000000000000099</v>
      </c>
      <c r="I58" s="15">
        <f t="shared" si="4"/>
        <v>-4.1099999999999994</v>
      </c>
      <c r="J58" s="15"/>
      <c r="K58" s="15">
        <f t="shared" si="5"/>
        <v>0</v>
      </c>
      <c r="L58" s="15">
        <f t="shared" si="5"/>
        <v>0.12000000000000099</v>
      </c>
      <c r="M58" s="15">
        <f t="shared" si="5"/>
        <v>0</v>
      </c>
      <c r="O58" s="7">
        <f t="shared" si="11"/>
        <v>0</v>
      </c>
      <c r="P58" s="7">
        <f t="shared" si="11"/>
        <v>1</v>
      </c>
      <c r="Q58" s="7">
        <f t="shared" si="1"/>
        <v>0</v>
      </c>
      <c r="S58" s="7">
        <f t="shared" si="6"/>
        <v>1</v>
      </c>
      <c r="T58" s="7">
        <f t="shared" si="7"/>
        <v>1</v>
      </c>
      <c r="U58" s="7">
        <f t="shared" si="8"/>
        <v>0</v>
      </c>
      <c r="V58" s="7">
        <f t="shared" si="9"/>
        <v>0</v>
      </c>
      <c r="W58" s="7">
        <f t="shared" si="10"/>
        <v>0</v>
      </c>
    </row>
    <row r="59" spans="1:23" x14ac:dyDescent="0.3">
      <c r="A59" s="5" t="s">
        <v>11</v>
      </c>
      <c r="B59" s="16">
        <v>14</v>
      </c>
      <c r="C59" s="16">
        <v>10.99</v>
      </c>
      <c r="D59" s="16">
        <v>13.47</v>
      </c>
      <c r="E59" s="16">
        <v>10.3</v>
      </c>
      <c r="F59" s="15"/>
      <c r="G59" s="15">
        <f t="shared" si="2"/>
        <v>-3.01</v>
      </c>
      <c r="H59" s="15">
        <f t="shared" si="3"/>
        <v>-0.52999999999999936</v>
      </c>
      <c r="I59" s="15">
        <f t="shared" si="4"/>
        <v>-3.6999999999999993</v>
      </c>
      <c r="J59" s="15"/>
      <c r="K59" s="15">
        <f t="shared" si="5"/>
        <v>0</v>
      </c>
      <c r="L59" s="15">
        <f t="shared" si="5"/>
        <v>0</v>
      </c>
      <c r="M59" s="15">
        <f t="shared" si="5"/>
        <v>0</v>
      </c>
      <c r="O59" s="7">
        <f t="shared" si="11"/>
        <v>0</v>
      </c>
      <c r="P59" s="7">
        <f t="shared" si="11"/>
        <v>0</v>
      </c>
      <c r="Q59" s="7">
        <f t="shared" si="1"/>
        <v>0</v>
      </c>
      <c r="S59" s="7">
        <f t="shared" si="6"/>
        <v>0</v>
      </c>
      <c r="T59" s="7">
        <f t="shared" si="7"/>
        <v>0</v>
      </c>
      <c r="U59" s="7">
        <f t="shared" si="8"/>
        <v>0</v>
      </c>
      <c r="V59" s="7">
        <f t="shared" si="9"/>
        <v>0</v>
      </c>
      <c r="W59" s="7">
        <f t="shared" si="10"/>
        <v>1</v>
      </c>
    </row>
    <row r="60" spans="1:23" x14ac:dyDescent="0.3">
      <c r="A60" s="5" t="s">
        <v>12</v>
      </c>
      <c r="B60" s="16">
        <v>13.84</v>
      </c>
      <c r="C60" s="16">
        <v>11.3</v>
      </c>
      <c r="D60" s="16">
        <v>11.87</v>
      </c>
      <c r="E60" s="16">
        <v>10.52</v>
      </c>
      <c r="F60" s="15"/>
      <c r="G60" s="15">
        <f t="shared" si="2"/>
        <v>-2.5399999999999991</v>
      </c>
      <c r="H60" s="15">
        <f t="shared" si="3"/>
        <v>-1.9700000000000006</v>
      </c>
      <c r="I60" s="15">
        <f t="shared" si="4"/>
        <v>-3.3200000000000003</v>
      </c>
      <c r="J60" s="15"/>
      <c r="K60" s="15">
        <f t="shared" si="5"/>
        <v>0</v>
      </c>
      <c r="L60" s="15">
        <f t="shared" si="5"/>
        <v>0</v>
      </c>
      <c r="M60" s="15">
        <f t="shared" si="5"/>
        <v>0</v>
      </c>
      <c r="O60" s="7">
        <f t="shared" si="11"/>
        <v>0</v>
      </c>
      <c r="P60" s="7">
        <f t="shared" si="11"/>
        <v>0</v>
      </c>
      <c r="Q60" s="7">
        <f t="shared" si="1"/>
        <v>0</v>
      </c>
      <c r="S60" s="7">
        <f t="shared" si="6"/>
        <v>0</v>
      </c>
      <c r="T60" s="7">
        <f t="shared" si="7"/>
        <v>0</v>
      </c>
      <c r="U60" s="7">
        <f t="shared" si="8"/>
        <v>0</v>
      </c>
      <c r="V60" s="7">
        <f t="shared" si="9"/>
        <v>0</v>
      </c>
      <c r="W60" s="7">
        <f t="shared" si="10"/>
        <v>1</v>
      </c>
    </row>
    <row r="61" spans="1:23" x14ac:dyDescent="0.3">
      <c r="A61" s="5" t="s">
        <v>16</v>
      </c>
      <c r="B61" s="15">
        <v>11.85</v>
      </c>
      <c r="C61" s="15">
        <v>11.67</v>
      </c>
      <c r="D61" s="15">
        <v>11.61</v>
      </c>
      <c r="E61" s="15">
        <v>10.97</v>
      </c>
      <c r="F61" s="15"/>
      <c r="G61" s="15">
        <f t="shared" si="2"/>
        <v>-0.17999999999999972</v>
      </c>
      <c r="H61" s="15">
        <f t="shared" si="3"/>
        <v>-0.24000000000000021</v>
      </c>
      <c r="I61" s="15">
        <f t="shared" si="4"/>
        <v>-0.87999999999999901</v>
      </c>
      <c r="J61" s="15"/>
      <c r="K61" s="15">
        <f t="shared" si="5"/>
        <v>0</v>
      </c>
      <c r="L61" s="15">
        <f t="shared" si="5"/>
        <v>0</v>
      </c>
      <c r="M61" s="15">
        <f t="shared" si="5"/>
        <v>0</v>
      </c>
      <c r="O61" s="7">
        <f t="shared" si="11"/>
        <v>0</v>
      </c>
      <c r="P61" s="7">
        <f t="shared" si="11"/>
        <v>0</v>
      </c>
      <c r="Q61" s="7">
        <f t="shared" si="1"/>
        <v>0</v>
      </c>
      <c r="S61" s="7">
        <f t="shared" si="6"/>
        <v>0</v>
      </c>
      <c r="T61" s="7">
        <f t="shared" si="7"/>
        <v>0</v>
      </c>
      <c r="U61" s="7">
        <f t="shared" si="8"/>
        <v>0</v>
      </c>
      <c r="V61" s="7">
        <f t="shared" si="9"/>
        <v>0</v>
      </c>
      <c r="W61" s="7">
        <f t="shared" si="10"/>
        <v>1</v>
      </c>
    </row>
    <row r="62" spans="1:23" x14ac:dyDescent="0.3">
      <c r="A62" s="5" t="s">
        <v>2</v>
      </c>
      <c r="B62" s="15">
        <v>11.59</v>
      </c>
      <c r="C62" s="15">
        <v>12.9</v>
      </c>
      <c r="D62" s="15">
        <v>11.89</v>
      </c>
      <c r="E62" s="15">
        <v>12.21</v>
      </c>
      <c r="F62" s="15"/>
      <c r="G62" s="15">
        <f t="shared" si="2"/>
        <v>1.3100000000000005</v>
      </c>
      <c r="H62" s="15">
        <f t="shared" si="3"/>
        <v>0.30000000000000071</v>
      </c>
      <c r="I62" s="15">
        <f t="shared" si="4"/>
        <v>0.62000000000000099</v>
      </c>
      <c r="J62" s="15"/>
      <c r="K62" s="15">
        <f t="shared" si="5"/>
        <v>1.3100000000000005</v>
      </c>
      <c r="L62" s="15">
        <f t="shared" si="5"/>
        <v>0.30000000000000071</v>
      </c>
      <c r="M62" s="15">
        <f t="shared" si="5"/>
        <v>0.62000000000000099</v>
      </c>
      <c r="O62" s="7">
        <f t="shared" si="11"/>
        <v>1</v>
      </c>
      <c r="P62" s="7">
        <f t="shared" si="11"/>
        <v>1</v>
      </c>
      <c r="Q62" s="7">
        <f t="shared" si="1"/>
        <v>1</v>
      </c>
      <c r="S62" s="7">
        <f t="shared" si="6"/>
        <v>3</v>
      </c>
      <c r="T62" s="7">
        <f t="shared" si="7"/>
        <v>0</v>
      </c>
      <c r="U62" s="7">
        <f t="shared" si="8"/>
        <v>0</v>
      </c>
      <c r="V62" s="7">
        <f t="shared" si="9"/>
        <v>1</v>
      </c>
      <c r="W62" s="7">
        <f t="shared" si="10"/>
        <v>0</v>
      </c>
    </row>
    <row r="63" spans="1:23" x14ac:dyDescent="0.3">
      <c r="A63" s="5" t="s">
        <v>3</v>
      </c>
      <c r="B63" s="15">
        <v>11.94</v>
      </c>
      <c r="C63" s="15">
        <v>14.79</v>
      </c>
      <c r="D63" s="15">
        <v>14.49</v>
      </c>
      <c r="E63" s="15">
        <v>14.1</v>
      </c>
      <c r="F63" s="15"/>
      <c r="G63" s="15">
        <f t="shared" si="2"/>
        <v>2.8499999999999996</v>
      </c>
      <c r="H63" s="15">
        <f t="shared" si="3"/>
        <v>2.5500000000000007</v>
      </c>
      <c r="I63" s="15">
        <f t="shared" si="4"/>
        <v>2.16</v>
      </c>
      <c r="J63" s="15"/>
      <c r="K63" s="15">
        <f t="shared" si="5"/>
        <v>2.8499999999999996</v>
      </c>
      <c r="L63" s="15">
        <f t="shared" si="5"/>
        <v>2.5500000000000007</v>
      </c>
      <c r="M63" s="15">
        <f t="shared" si="5"/>
        <v>2.16</v>
      </c>
      <c r="O63" s="7">
        <f t="shared" si="11"/>
        <v>1</v>
      </c>
      <c r="P63" s="7">
        <f t="shared" si="11"/>
        <v>1</v>
      </c>
      <c r="Q63" s="7">
        <f t="shared" si="1"/>
        <v>1</v>
      </c>
      <c r="S63" s="7">
        <f t="shared" si="6"/>
        <v>3</v>
      </c>
      <c r="T63" s="7">
        <f t="shared" si="7"/>
        <v>0</v>
      </c>
      <c r="U63" s="7">
        <f t="shared" si="8"/>
        <v>0</v>
      </c>
      <c r="V63" s="7">
        <f t="shared" si="9"/>
        <v>1</v>
      </c>
      <c r="W63" s="7">
        <f t="shared" si="10"/>
        <v>0</v>
      </c>
    </row>
    <row r="64" spans="1:23" x14ac:dyDescent="0.3">
      <c r="A64" s="5" t="s">
        <v>4</v>
      </c>
      <c r="B64" s="15">
        <v>13.639999999999999</v>
      </c>
      <c r="C64" s="15">
        <v>15.21</v>
      </c>
      <c r="D64" s="15">
        <v>19.66</v>
      </c>
      <c r="E64" s="15">
        <v>14.57</v>
      </c>
      <c r="F64" s="15"/>
      <c r="G64" s="15">
        <f t="shared" si="2"/>
        <v>1.5700000000000021</v>
      </c>
      <c r="H64" s="15">
        <f t="shared" si="3"/>
        <v>6.0200000000000014</v>
      </c>
      <c r="I64" s="15">
        <f t="shared" si="4"/>
        <v>0.93000000000000149</v>
      </c>
      <c r="J64" s="15"/>
      <c r="K64" s="15">
        <f t="shared" si="5"/>
        <v>1.5700000000000021</v>
      </c>
      <c r="L64" s="15">
        <f t="shared" si="5"/>
        <v>6.0200000000000014</v>
      </c>
      <c r="M64" s="15">
        <f t="shared" si="5"/>
        <v>0.93000000000000149</v>
      </c>
      <c r="O64" s="7">
        <f t="shared" si="11"/>
        <v>1</v>
      </c>
      <c r="P64" s="7">
        <f t="shared" si="11"/>
        <v>1</v>
      </c>
      <c r="Q64" s="7">
        <f t="shared" si="1"/>
        <v>1</v>
      </c>
      <c r="S64" s="7">
        <f t="shared" si="6"/>
        <v>3</v>
      </c>
      <c r="T64" s="7">
        <f t="shared" si="7"/>
        <v>0</v>
      </c>
      <c r="U64" s="7">
        <f t="shared" si="8"/>
        <v>0</v>
      </c>
      <c r="V64" s="7">
        <f t="shared" si="9"/>
        <v>1</v>
      </c>
      <c r="W64" s="7">
        <f t="shared" si="10"/>
        <v>0</v>
      </c>
    </row>
    <row r="65" spans="1:23" x14ac:dyDescent="0.3">
      <c r="A65" s="5" t="s">
        <v>5</v>
      </c>
      <c r="B65" s="15">
        <v>19.649999999999999</v>
      </c>
      <c r="C65" s="15">
        <v>15.03</v>
      </c>
      <c r="D65" s="15">
        <v>20.58</v>
      </c>
      <c r="E65" s="15">
        <v>14.5</v>
      </c>
      <c r="F65" s="15"/>
      <c r="G65" s="15">
        <f t="shared" si="2"/>
        <v>-4.6199999999999992</v>
      </c>
      <c r="H65" s="15">
        <f t="shared" si="3"/>
        <v>0.92999999999999972</v>
      </c>
      <c r="I65" s="15">
        <f t="shared" si="4"/>
        <v>-5.1499999999999986</v>
      </c>
      <c r="J65" s="15"/>
      <c r="K65" s="15">
        <f t="shared" si="5"/>
        <v>0</v>
      </c>
      <c r="L65" s="15">
        <f t="shared" si="5"/>
        <v>0.92999999999999972</v>
      </c>
      <c r="M65" s="15">
        <f t="shared" si="5"/>
        <v>0</v>
      </c>
      <c r="O65" s="7">
        <f t="shared" si="11"/>
        <v>0</v>
      </c>
      <c r="P65" s="7">
        <f t="shared" si="11"/>
        <v>1</v>
      </c>
      <c r="Q65" s="7">
        <f t="shared" si="1"/>
        <v>0</v>
      </c>
      <c r="S65" s="7">
        <f t="shared" si="6"/>
        <v>1</v>
      </c>
      <c r="T65" s="7">
        <f t="shared" si="7"/>
        <v>1</v>
      </c>
      <c r="U65" s="7">
        <f t="shared" si="8"/>
        <v>0</v>
      </c>
      <c r="V65" s="7">
        <f t="shared" si="9"/>
        <v>0</v>
      </c>
      <c r="W65" s="7">
        <f t="shared" si="10"/>
        <v>0</v>
      </c>
    </row>
    <row r="66" spans="1:23" x14ac:dyDescent="0.3">
      <c r="A66" s="5" t="s">
        <v>6</v>
      </c>
      <c r="B66" s="15">
        <v>21.13</v>
      </c>
      <c r="C66" s="15">
        <v>14.31</v>
      </c>
      <c r="D66" s="15">
        <v>17.68</v>
      </c>
      <c r="E66" s="15">
        <v>13.72</v>
      </c>
      <c r="F66" s="15"/>
      <c r="G66" s="15">
        <f t="shared" si="2"/>
        <v>-6.8199999999999985</v>
      </c>
      <c r="H66" s="15">
        <f t="shared" si="3"/>
        <v>-3.4499999999999993</v>
      </c>
      <c r="I66" s="15">
        <f t="shared" si="4"/>
        <v>-7.4099999999999984</v>
      </c>
      <c r="J66" s="15"/>
      <c r="K66" s="15">
        <f t="shared" si="5"/>
        <v>0</v>
      </c>
      <c r="L66" s="15">
        <f t="shared" si="5"/>
        <v>0</v>
      </c>
      <c r="M66" s="15">
        <f t="shared" si="5"/>
        <v>0</v>
      </c>
      <c r="O66" s="7">
        <f t="shared" si="11"/>
        <v>0</v>
      </c>
      <c r="P66" s="7">
        <f t="shared" si="11"/>
        <v>0</v>
      </c>
      <c r="Q66" s="7">
        <f t="shared" si="1"/>
        <v>0</v>
      </c>
      <c r="S66" s="7">
        <f t="shared" si="6"/>
        <v>0</v>
      </c>
      <c r="T66" s="7">
        <f t="shared" si="7"/>
        <v>0</v>
      </c>
      <c r="U66" s="7">
        <f t="shared" si="8"/>
        <v>0</v>
      </c>
      <c r="V66" s="7">
        <f t="shared" si="9"/>
        <v>0</v>
      </c>
      <c r="W66" s="7">
        <f t="shared" si="10"/>
        <v>1</v>
      </c>
    </row>
    <row r="67" spans="1:23" x14ac:dyDescent="0.3">
      <c r="A67" s="5" t="s">
        <v>7</v>
      </c>
      <c r="B67" s="15">
        <v>17.95</v>
      </c>
      <c r="C67" s="15">
        <v>14</v>
      </c>
      <c r="D67" s="15">
        <v>14.85</v>
      </c>
      <c r="E67" s="15">
        <v>13.31</v>
      </c>
      <c r="F67" s="15"/>
      <c r="G67" s="15">
        <f t="shared" si="2"/>
        <v>-3.9499999999999993</v>
      </c>
      <c r="H67" s="15">
        <f t="shared" si="3"/>
        <v>-3.0999999999999996</v>
      </c>
      <c r="I67" s="15">
        <f t="shared" si="4"/>
        <v>-4.6399999999999988</v>
      </c>
      <c r="J67" s="15"/>
      <c r="K67" s="15">
        <f t="shared" si="5"/>
        <v>0</v>
      </c>
      <c r="L67" s="15">
        <f t="shared" si="5"/>
        <v>0</v>
      </c>
      <c r="M67" s="15">
        <f t="shared" si="5"/>
        <v>0</v>
      </c>
      <c r="O67" s="7">
        <f t="shared" si="11"/>
        <v>0</v>
      </c>
      <c r="P67" s="7">
        <f t="shared" si="11"/>
        <v>0</v>
      </c>
      <c r="Q67" s="7">
        <f t="shared" si="1"/>
        <v>0</v>
      </c>
      <c r="S67" s="7">
        <f t="shared" si="6"/>
        <v>0</v>
      </c>
      <c r="T67" s="7">
        <f t="shared" si="7"/>
        <v>0</v>
      </c>
      <c r="U67" s="7">
        <f t="shared" si="8"/>
        <v>0</v>
      </c>
      <c r="V67" s="7">
        <f t="shared" si="9"/>
        <v>0</v>
      </c>
      <c r="W67" s="7">
        <f t="shared" si="10"/>
        <v>1</v>
      </c>
    </row>
    <row r="68" spans="1:23" x14ac:dyDescent="0.3">
      <c r="A68" s="5" t="s">
        <v>8</v>
      </c>
      <c r="B68" s="15">
        <v>14.62</v>
      </c>
      <c r="C68" s="15">
        <v>13.13</v>
      </c>
      <c r="D68" s="15">
        <v>14.04</v>
      </c>
      <c r="E68" s="15">
        <v>12.46</v>
      </c>
      <c r="F68" s="15"/>
      <c r="G68" s="15">
        <f t="shared" si="2"/>
        <v>-1.4899999999999984</v>
      </c>
      <c r="H68" s="15">
        <f t="shared" si="3"/>
        <v>-0.58000000000000007</v>
      </c>
      <c r="I68" s="15">
        <f t="shared" si="4"/>
        <v>-2.1599999999999984</v>
      </c>
      <c r="J68" s="15"/>
      <c r="K68" s="15">
        <f t="shared" si="5"/>
        <v>0</v>
      </c>
      <c r="L68" s="15">
        <f t="shared" si="5"/>
        <v>0</v>
      </c>
      <c r="M68" s="15">
        <f t="shared" si="5"/>
        <v>0</v>
      </c>
      <c r="O68" s="7">
        <f t="shared" si="11"/>
        <v>0</v>
      </c>
      <c r="P68" s="7">
        <f t="shared" si="11"/>
        <v>0</v>
      </c>
      <c r="Q68" s="7">
        <f t="shared" si="1"/>
        <v>0</v>
      </c>
      <c r="S68" s="7">
        <f t="shared" si="6"/>
        <v>0</v>
      </c>
      <c r="T68" s="7">
        <f t="shared" si="7"/>
        <v>0</v>
      </c>
      <c r="U68" s="7">
        <f t="shared" si="8"/>
        <v>0</v>
      </c>
      <c r="V68" s="7">
        <f t="shared" si="9"/>
        <v>0</v>
      </c>
      <c r="W68" s="7">
        <f t="shared" si="10"/>
        <v>1</v>
      </c>
    </row>
    <row r="69" spans="1:23" x14ac:dyDescent="0.3">
      <c r="A69" s="5" t="s">
        <v>9</v>
      </c>
      <c r="B69" s="15">
        <v>13.94</v>
      </c>
      <c r="C69" s="15">
        <v>13.66</v>
      </c>
      <c r="D69" s="15">
        <v>14.72</v>
      </c>
      <c r="E69" s="15">
        <v>13</v>
      </c>
      <c r="F69" s="15"/>
      <c r="G69" s="15">
        <f t="shared" si="2"/>
        <v>-0.27999999999999936</v>
      </c>
      <c r="H69" s="15">
        <f t="shared" si="3"/>
        <v>0.78000000000000114</v>
      </c>
      <c r="I69" s="15">
        <f t="shared" si="4"/>
        <v>-0.9399999999999995</v>
      </c>
      <c r="J69" s="15"/>
      <c r="K69" s="15">
        <f t="shared" si="5"/>
        <v>0</v>
      </c>
      <c r="L69" s="15">
        <f t="shared" si="5"/>
        <v>0.78000000000000114</v>
      </c>
      <c r="M69" s="15">
        <f t="shared" si="5"/>
        <v>0</v>
      </c>
      <c r="O69" s="7">
        <f t="shared" si="11"/>
        <v>0</v>
      </c>
      <c r="P69" s="7">
        <f t="shared" si="11"/>
        <v>1</v>
      </c>
      <c r="Q69" s="7">
        <f t="shared" si="1"/>
        <v>0</v>
      </c>
      <c r="S69" s="7">
        <f t="shared" si="6"/>
        <v>1</v>
      </c>
      <c r="T69" s="7">
        <f t="shared" si="7"/>
        <v>1</v>
      </c>
      <c r="U69" s="7">
        <f t="shared" si="8"/>
        <v>0</v>
      </c>
      <c r="V69" s="7">
        <f t="shared" si="9"/>
        <v>0</v>
      </c>
      <c r="W69" s="7">
        <f t="shared" si="10"/>
        <v>0</v>
      </c>
    </row>
    <row r="70" spans="1:23" x14ac:dyDescent="0.3">
      <c r="A70" s="5" t="s">
        <v>10</v>
      </c>
      <c r="B70" s="15">
        <v>14.78</v>
      </c>
      <c r="C70" s="15">
        <v>13.57</v>
      </c>
      <c r="D70" s="15">
        <v>14.16</v>
      </c>
      <c r="E70" s="15">
        <v>12.81</v>
      </c>
      <c r="F70" s="15"/>
      <c r="G70" s="15">
        <f t="shared" si="2"/>
        <v>-1.2099999999999991</v>
      </c>
      <c r="H70" s="15">
        <f t="shared" si="3"/>
        <v>-0.61999999999999922</v>
      </c>
      <c r="I70" s="15">
        <f t="shared" si="4"/>
        <v>-1.9699999999999989</v>
      </c>
      <c r="J70" s="15"/>
      <c r="K70" s="15">
        <f t="shared" si="5"/>
        <v>0</v>
      </c>
      <c r="L70" s="15">
        <f t="shared" si="5"/>
        <v>0</v>
      </c>
      <c r="M70" s="15">
        <f t="shared" si="5"/>
        <v>0</v>
      </c>
      <c r="O70" s="7">
        <f t="shared" si="11"/>
        <v>0</v>
      </c>
      <c r="P70" s="7">
        <f t="shared" si="11"/>
        <v>0</v>
      </c>
      <c r="Q70" s="7">
        <f t="shared" si="1"/>
        <v>0</v>
      </c>
      <c r="S70" s="7">
        <f t="shared" si="6"/>
        <v>0</v>
      </c>
      <c r="T70" s="7">
        <f t="shared" si="7"/>
        <v>0</v>
      </c>
      <c r="U70" s="7">
        <f t="shared" si="8"/>
        <v>0</v>
      </c>
      <c r="V70" s="7">
        <f t="shared" si="9"/>
        <v>0</v>
      </c>
      <c r="W70" s="7">
        <f t="shared" si="10"/>
        <v>1</v>
      </c>
    </row>
    <row r="71" spans="1:23" x14ac:dyDescent="0.3">
      <c r="A71" s="5" t="s">
        <v>11</v>
      </c>
      <c r="B71" s="15">
        <v>14.290000000000001</v>
      </c>
      <c r="C71" s="15">
        <v>14.09</v>
      </c>
      <c r="D71" s="15">
        <v>14.89</v>
      </c>
      <c r="E71" s="15">
        <v>13.34</v>
      </c>
      <c r="F71" s="15"/>
      <c r="G71" s="15">
        <f t="shared" si="2"/>
        <v>-0.20000000000000107</v>
      </c>
      <c r="H71" s="15">
        <f t="shared" si="3"/>
        <v>0.59999999999999964</v>
      </c>
      <c r="I71" s="15">
        <f t="shared" si="4"/>
        <v>-0.95000000000000107</v>
      </c>
      <c r="J71" s="15"/>
      <c r="K71" s="15">
        <f t="shared" si="5"/>
        <v>0</v>
      </c>
      <c r="L71" s="15">
        <f t="shared" si="5"/>
        <v>0.59999999999999964</v>
      </c>
      <c r="M71" s="15">
        <f t="shared" si="5"/>
        <v>0</v>
      </c>
      <c r="O71" s="7">
        <f t="shared" si="11"/>
        <v>0</v>
      </c>
      <c r="P71" s="7">
        <f t="shared" si="11"/>
        <v>1</v>
      </c>
      <c r="Q71" s="7">
        <f t="shared" si="1"/>
        <v>0</v>
      </c>
      <c r="S71" s="7">
        <f t="shared" si="6"/>
        <v>1</v>
      </c>
      <c r="T71" s="7">
        <f t="shared" si="7"/>
        <v>1</v>
      </c>
      <c r="U71" s="7">
        <f t="shared" si="8"/>
        <v>0</v>
      </c>
      <c r="V71" s="7">
        <f t="shared" si="9"/>
        <v>0</v>
      </c>
      <c r="W71" s="7">
        <f t="shared" si="10"/>
        <v>0</v>
      </c>
    </row>
    <row r="72" spans="1:23" x14ac:dyDescent="0.3">
      <c r="A72" s="5" t="s">
        <v>12</v>
      </c>
      <c r="B72" s="15">
        <v>14.430000000000001</v>
      </c>
      <c r="C72" s="15">
        <v>13.98</v>
      </c>
      <c r="D72" s="15">
        <v>16.14</v>
      </c>
      <c r="E72" s="15">
        <v>13.42</v>
      </c>
      <c r="F72" s="15"/>
      <c r="G72" s="15">
        <f t="shared" si="2"/>
        <v>-0.45000000000000107</v>
      </c>
      <c r="H72" s="15">
        <f t="shared" si="3"/>
        <v>1.7099999999999991</v>
      </c>
      <c r="I72" s="15">
        <f t="shared" si="4"/>
        <v>-1.0100000000000016</v>
      </c>
      <c r="J72" s="15"/>
      <c r="K72" s="15">
        <f t="shared" si="5"/>
        <v>0</v>
      </c>
      <c r="L72" s="15">
        <f t="shared" si="5"/>
        <v>1.7099999999999991</v>
      </c>
      <c r="M72" s="15">
        <f t="shared" si="5"/>
        <v>0</v>
      </c>
      <c r="O72" s="7">
        <f t="shared" si="11"/>
        <v>0</v>
      </c>
      <c r="P72" s="7">
        <f t="shared" si="11"/>
        <v>1</v>
      </c>
      <c r="Q72" s="7">
        <f t="shared" si="1"/>
        <v>0</v>
      </c>
      <c r="S72" s="7">
        <f t="shared" si="6"/>
        <v>1</v>
      </c>
      <c r="T72" s="7">
        <f t="shared" si="7"/>
        <v>1</v>
      </c>
      <c r="U72" s="7">
        <f t="shared" si="8"/>
        <v>0</v>
      </c>
      <c r="V72" s="7">
        <f t="shared" si="9"/>
        <v>0</v>
      </c>
      <c r="W72" s="7">
        <f t="shared" si="10"/>
        <v>0</v>
      </c>
    </row>
    <row r="73" spans="1:23" x14ac:dyDescent="0.3">
      <c r="A73" s="5" t="s">
        <v>17</v>
      </c>
      <c r="B73" s="15">
        <v>16.649999999999999</v>
      </c>
      <c r="C73" s="15">
        <v>13.04</v>
      </c>
      <c r="D73" s="15">
        <v>14.14</v>
      </c>
      <c r="E73" s="15">
        <v>12.52</v>
      </c>
      <c r="F73" s="15"/>
      <c r="G73" s="15">
        <f t="shared" si="2"/>
        <v>-3.6099999999999994</v>
      </c>
      <c r="H73" s="15">
        <f t="shared" si="3"/>
        <v>-2.509999999999998</v>
      </c>
      <c r="I73" s="15">
        <f t="shared" si="4"/>
        <v>-4.129999999999999</v>
      </c>
      <c r="J73" s="15"/>
      <c r="K73" s="15">
        <f t="shared" si="5"/>
        <v>0</v>
      </c>
      <c r="L73" s="15">
        <f t="shared" si="5"/>
        <v>0</v>
      </c>
      <c r="M73" s="15">
        <f t="shared" si="5"/>
        <v>0</v>
      </c>
      <c r="O73" s="7">
        <f t="shared" si="11"/>
        <v>0</v>
      </c>
      <c r="P73" s="7">
        <f t="shared" si="11"/>
        <v>0</v>
      </c>
      <c r="Q73" s="7">
        <f t="shared" si="1"/>
        <v>0</v>
      </c>
      <c r="S73" s="7">
        <f t="shared" si="6"/>
        <v>0</v>
      </c>
      <c r="T73" s="7">
        <f t="shared" si="7"/>
        <v>0</v>
      </c>
      <c r="U73" s="7">
        <f t="shared" si="8"/>
        <v>0</v>
      </c>
      <c r="V73" s="7">
        <f t="shared" si="9"/>
        <v>0</v>
      </c>
      <c r="W73" s="7">
        <f t="shared" si="10"/>
        <v>1</v>
      </c>
    </row>
    <row r="74" spans="1:23" x14ac:dyDescent="0.3">
      <c r="A74" s="5" t="s">
        <v>2</v>
      </c>
      <c r="B74" s="15">
        <v>13.79</v>
      </c>
      <c r="C74" s="15">
        <v>13.36</v>
      </c>
      <c r="D74" s="15">
        <v>14.7</v>
      </c>
      <c r="E74" s="15">
        <v>12.74</v>
      </c>
      <c r="F74" s="15"/>
      <c r="G74" s="15">
        <f t="shared" si="2"/>
        <v>-0.42999999999999972</v>
      </c>
      <c r="H74" s="15">
        <f t="shared" si="3"/>
        <v>0.91000000000000014</v>
      </c>
      <c r="I74" s="15">
        <f t="shared" si="4"/>
        <v>-1.0499999999999989</v>
      </c>
      <c r="J74" s="15"/>
      <c r="K74" s="15">
        <f t="shared" si="5"/>
        <v>0</v>
      </c>
      <c r="L74" s="15">
        <f t="shared" si="5"/>
        <v>0.91000000000000014</v>
      </c>
      <c r="M74" s="15">
        <f t="shared" si="5"/>
        <v>0</v>
      </c>
      <c r="O74" s="7">
        <f t="shared" si="11"/>
        <v>0</v>
      </c>
      <c r="P74" s="7">
        <f t="shared" si="11"/>
        <v>1</v>
      </c>
      <c r="Q74" s="7">
        <f t="shared" si="1"/>
        <v>0</v>
      </c>
      <c r="S74" s="7">
        <f t="shared" si="6"/>
        <v>1</v>
      </c>
      <c r="T74" s="7">
        <f t="shared" si="7"/>
        <v>1</v>
      </c>
      <c r="U74" s="7">
        <f t="shared" si="8"/>
        <v>0</v>
      </c>
      <c r="V74" s="7">
        <f t="shared" si="9"/>
        <v>0</v>
      </c>
      <c r="W74" s="7">
        <f t="shared" si="10"/>
        <v>0</v>
      </c>
    </row>
    <row r="75" spans="1:23" x14ac:dyDescent="0.3">
      <c r="A75" s="5" t="s">
        <v>3</v>
      </c>
      <c r="B75" s="15">
        <v>15.43</v>
      </c>
      <c r="C75" s="15">
        <v>13.25</v>
      </c>
      <c r="D75" s="15">
        <v>14.08</v>
      </c>
      <c r="E75" s="15">
        <v>12.66</v>
      </c>
      <c r="F75" s="15"/>
      <c r="G75" s="15">
        <f t="shared" si="2"/>
        <v>-2.1799999999999997</v>
      </c>
      <c r="H75" s="15">
        <f t="shared" si="3"/>
        <v>-1.3499999999999996</v>
      </c>
      <c r="I75" s="15">
        <f t="shared" si="4"/>
        <v>-2.7699999999999996</v>
      </c>
      <c r="J75" s="15"/>
      <c r="K75" s="15">
        <f t="shared" si="5"/>
        <v>0</v>
      </c>
      <c r="L75" s="15">
        <f t="shared" si="5"/>
        <v>0</v>
      </c>
      <c r="M75" s="15">
        <f t="shared" si="5"/>
        <v>0</v>
      </c>
      <c r="O75" s="7">
        <f t="shared" si="11"/>
        <v>0</v>
      </c>
      <c r="P75" s="7">
        <f t="shared" si="11"/>
        <v>0</v>
      </c>
      <c r="Q75" s="7">
        <f t="shared" si="1"/>
        <v>0</v>
      </c>
      <c r="S75" s="7">
        <f t="shared" si="6"/>
        <v>0</v>
      </c>
      <c r="T75" s="7">
        <f t="shared" si="7"/>
        <v>0</v>
      </c>
      <c r="U75" s="7">
        <f t="shared" si="8"/>
        <v>0</v>
      </c>
      <c r="V75" s="7">
        <f t="shared" si="9"/>
        <v>0</v>
      </c>
      <c r="W75" s="7">
        <f t="shared" si="10"/>
        <v>1</v>
      </c>
    </row>
    <row r="76" spans="1:23" x14ac:dyDescent="0.3">
      <c r="A76" s="5" t="s">
        <v>4</v>
      </c>
      <c r="B76" s="15">
        <v>14.13</v>
      </c>
      <c r="C76" s="15">
        <v>13.24</v>
      </c>
      <c r="D76" s="15">
        <v>14.61</v>
      </c>
      <c r="E76" s="15">
        <v>12.61</v>
      </c>
      <c r="F76" s="15"/>
      <c r="G76" s="15">
        <f t="shared" si="2"/>
        <v>-0.89000000000000057</v>
      </c>
      <c r="H76" s="15">
        <f t="shared" si="3"/>
        <v>0.47999999999999865</v>
      </c>
      <c r="I76" s="15">
        <f t="shared" si="4"/>
        <v>-1.5200000000000014</v>
      </c>
      <c r="J76" s="15"/>
      <c r="K76" s="15">
        <f t="shared" si="5"/>
        <v>0</v>
      </c>
      <c r="L76" s="15">
        <f t="shared" si="5"/>
        <v>0.47999999999999865</v>
      </c>
      <c r="M76" s="15">
        <f t="shared" si="5"/>
        <v>0</v>
      </c>
      <c r="O76" s="7">
        <f t="shared" si="11"/>
        <v>0</v>
      </c>
      <c r="P76" s="7">
        <f t="shared" si="11"/>
        <v>1</v>
      </c>
      <c r="Q76" s="7">
        <f t="shared" si="1"/>
        <v>0</v>
      </c>
      <c r="S76" s="7">
        <f t="shared" si="6"/>
        <v>1</v>
      </c>
      <c r="T76" s="7">
        <f t="shared" si="7"/>
        <v>1</v>
      </c>
      <c r="U76" s="7">
        <f t="shared" si="8"/>
        <v>0</v>
      </c>
      <c r="V76" s="7">
        <f t="shared" si="9"/>
        <v>0</v>
      </c>
      <c r="W76" s="7">
        <f t="shared" si="10"/>
        <v>0</v>
      </c>
    </row>
    <row r="77" spans="1:23" x14ac:dyDescent="0.3">
      <c r="A77" s="5" t="s">
        <v>5</v>
      </c>
      <c r="B77" s="15">
        <v>14.8</v>
      </c>
      <c r="C77" s="15">
        <v>12.78</v>
      </c>
      <c r="D77" s="15">
        <v>13.77</v>
      </c>
      <c r="E77" s="15">
        <v>12.2</v>
      </c>
      <c r="F77" s="15"/>
      <c r="G77" s="15">
        <f t="shared" si="2"/>
        <v>-2.0200000000000014</v>
      </c>
      <c r="H77" s="15">
        <f t="shared" si="3"/>
        <v>-1.0300000000000011</v>
      </c>
      <c r="I77" s="15">
        <f t="shared" si="4"/>
        <v>-2.6000000000000014</v>
      </c>
      <c r="J77" s="15"/>
      <c r="K77" s="15">
        <f t="shared" si="5"/>
        <v>0</v>
      </c>
      <c r="L77" s="15">
        <f t="shared" si="5"/>
        <v>0</v>
      </c>
      <c r="M77" s="15">
        <f t="shared" si="5"/>
        <v>0</v>
      </c>
      <c r="O77" s="7">
        <f t="shared" si="11"/>
        <v>0</v>
      </c>
      <c r="P77" s="7">
        <f t="shared" si="11"/>
        <v>0</v>
      </c>
      <c r="Q77" s="7">
        <f t="shared" si="11"/>
        <v>0</v>
      </c>
      <c r="S77" s="7">
        <f t="shared" si="6"/>
        <v>0</v>
      </c>
      <c r="T77" s="7">
        <f t="shared" si="7"/>
        <v>0</v>
      </c>
      <c r="U77" s="7">
        <f t="shared" si="8"/>
        <v>0</v>
      </c>
      <c r="V77" s="7">
        <f t="shared" si="9"/>
        <v>0</v>
      </c>
      <c r="W77" s="7">
        <f t="shared" si="10"/>
        <v>1</v>
      </c>
    </row>
    <row r="78" spans="1:23" x14ac:dyDescent="0.3">
      <c r="A78" s="5" t="s">
        <v>6</v>
      </c>
      <c r="B78" s="15">
        <v>13.62</v>
      </c>
      <c r="C78" s="15">
        <v>13.06</v>
      </c>
      <c r="D78" s="15">
        <v>13.92</v>
      </c>
      <c r="E78" s="15">
        <v>12.33</v>
      </c>
      <c r="F78" s="15"/>
      <c r="G78" s="15">
        <f t="shared" ref="G78:G156" si="14">+C78-B78</f>
        <v>-0.55999999999999872</v>
      </c>
      <c r="H78" s="15">
        <f t="shared" ref="H78:H156" si="15">+D78-B78</f>
        <v>0.30000000000000071</v>
      </c>
      <c r="I78" s="15">
        <f t="shared" ref="I78:I156" si="16">+E78-B78</f>
        <v>-1.2899999999999991</v>
      </c>
      <c r="J78" s="15"/>
      <c r="K78" s="15">
        <f t="shared" ref="K78:M156" si="17">IF(G78&gt;0,G78,0)</f>
        <v>0</v>
      </c>
      <c r="L78" s="15">
        <f t="shared" si="17"/>
        <v>0.30000000000000071</v>
      </c>
      <c r="M78" s="15">
        <f t="shared" si="17"/>
        <v>0</v>
      </c>
      <c r="O78" s="7">
        <f t="shared" si="11"/>
        <v>0</v>
      </c>
      <c r="P78" s="7">
        <f t="shared" si="11"/>
        <v>1</v>
      </c>
      <c r="Q78" s="7">
        <f t="shared" si="11"/>
        <v>0</v>
      </c>
      <c r="S78" s="7">
        <f t="shared" ref="S78:S156" si="18">SUM(O78:Q78)</f>
        <v>1</v>
      </c>
      <c r="T78" s="7">
        <f t="shared" ref="T78:T156" si="19">IF(S78=1,1,0)</f>
        <v>1</v>
      </c>
      <c r="U78" s="7">
        <f t="shared" ref="U78:U156" si="20">IF(S78=2,1,0)</f>
        <v>0</v>
      </c>
      <c r="V78" s="7">
        <f t="shared" ref="V78:V156" si="21">IF(S78=3,1,0)</f>
        <v>0</v>
      </c>
      <c r="W78" s="7">
        <f t="shared" ref="W78:W156" si="22">IF(S78=0,1,0)</f>
        <v>0</v>
      </c>
    </row>
    <row r="79" spans="1:23" x14ac:dyDescent="0.3">
      <c r="A79" s="5" t="s">
        <v>7</v>
      </c>
      <c r="B79" s="15">
        <v>13.89</v>
      </c>
      <c r="C79" s="15">
        <v>13.79</v>
      </c>
      <c r="D79" s="15">
        <v>14.35</v>
      </c>
      <c r="E79" s="15">
        <v>13.17</v>
      </c>
      <c r="F79" s="15"/>
      <c r="G79" s="15">
        <f t="shared" si="14"/>
        <v>-0.10000000000000142</v>
      </c>
      <c r="H79" s="15">
        <f t="shared" si="15"/>
        <v>0.45999999999999908</v>
      </c>
      <c r="I79" s="15">
        <f t="shared" si="16"/>
        <v>-0.72000000000000064</v>
      </c>
      <c r="J79" s="15"/>
      <c r="K79" s="15">
        <f t="shared" si="17"/>
        <v>0</v>
      </c>
      <c r="L79" s="15">
        <f t="shared" si="17"/>
        <v>0.45999999999999908</v>
      </c>
      <c r="M79" s="15">
        <f t="shared" si="17"/>
        <v>0</v>
      </c>
      <c r="O79" s="7">
        <f t="shared" si="11"/>
        <v>0</v>
      </c>
      <c r="P79" s="7">
        <f t="shared" si="11"/>
        <v>1</v>
      </c>
      <c r="Q79" s="7">
        <f t="shared" si="11"/>
        <v>0</v>
      </c>
      <c r="S79" s="7">
        <f t="shared" si="18"/>
        <v>1</v>
      </c>
      <c r="T79" s="7">
        <f t="shared" si="19"/>
        <v>1</v>
      </c>
      <c r="U79" s="7">
        <f t="shared" si="20"/>
        <v>0</v>
      </c>
      <c r="V79" s="7">
        <f t="shared" si="21"/>
        <v>0</v>
      </c>
      <c r="W79" s="7">
        <f t="shared" si="22"/>
        <v>0</v>
      </c>
    </row>
    <row r="80" spans="1:23" x14ac:dyDescent="0.3">
      <c r="A80" s="5" t="s">
        <v>8</v>
      </c>
      <c r="B80" s="15">
        <v>14.44</v>
      </c>
      <c r="C80" s="15">
        <v>13.95</v>
      </c>
      <c r="D80" s="15">
        <v>13.6</v>
      </c>
      <c r="E80" s="15">
        <v>13.44</v>
      </c>
      <c r="F80" s="15"/>
      <c r="G80" s="15">
        <f t="shared" si="14"/>
        <v>-0.49000000000000021</v>
      </c>
      <c r="H80" s="15">
        <f t="shared" si="15"/>
        <v>-0.83999999999999986</v>
      </c>
      <c r="I80" s="15">
        <f t="shared" si="16"/>
        <v>-1</v>
      </c>
      <c r="J80" s="15"/>
      <c r="K80" s="15">
        <f t="shared" si="17"/>
        <v>0</v>
      </c>
      <c r="L80" s="15">
        <f t="shared" si="17"/>
        <v>0</v>
      </c>
      <c r="M80" s="15">
        <f t="shared" si="17"/>
        <v>0</v>
      </c>
      <c r="O80" s="7">
        <f t="shared" si="11"/>
        <v>0</v>
      </c>
      <c r="P80" s="7">
        <f t="shared" si="11"/>
        <v>0</v>
      </c>
      <c r="Q80" s="7">
        <f t="shared" si="11"/>
        <v>0</v>
      </c>
      <c r="S80" s="7">
        <f t="shared" si="18"/>
        <v>0</v>
      </c>
      <c r="T80" s="7">
        <f t="shared" si="19"/>
        <v>0</v>
      </c>
      <c r="U80" s="7">
        <f t="shared" si="20"/>
        <v>0</v>
      </c>
      <c r="V80" s="7">
        <f t="shared" si="21"/>
        <v>0</v>
      </c>
      <c r="W80" s="7">
        <f t="shared" si="22"/>
        <v>1</v>
      </c>
    </row>
    <row r="81" spans="1:23" x14ac:dyDescent="0.3">
      <c r="A81" s="5" t="s">
        <v>9</v>
      </c>
      <c r="B81" s="15">
        <v>13.7</v>
      </c>
      <c r="C81" s="15">
        <v>14.35</v>
      </c>
      <c r="D81" s="15">
        <v>14.3</v>
      </c>
      <c r="E81" s="15">
        <v>13.75</v>
      </c>
      <c r="F81" s="15"/>
      <c r="G81" s="15">
        <f t="shared" si="14"/>
        <v>0.65000000000000036</v>
      </c>
      <c r="H81" s="15">
        <f t="shared" si="15"/>
        <v>0.60000000000000142</v>
      </c>
      <c r="I81" s="15">
        <f t="shared" si="16"/>
        <v>5.0000000000000711E-2</v>
      </c>
      <c r="J81" s="15"/>
      <c r="K81" s="15">
        <f t="shared" si="17"/>
        <v>0.65000000000000036</v>
      </c>
      <c r="L81" s="15">
        <f t="shared" si="17"/>
        <v>0.60000000000000142</v>
      </c>
      <c r="M81" s="15">
        <f t="shared" si="17"/>
        <v>5.0000000000000711E-2</v>
      </c>
      <c r="O81" s="7">
        <f t="shared" si="11"/>
        <v>1</v>
      </c>
      <c r="P81" s="7">
        <f t="shared" si="11"/>
        <v>1</v>
      </c>
      <c r="Q81" s="7">
        <f t="shared" si="11"/>
        <v>1</v>
      </c>
      <c r="S81" s="7">
        <f t="shared" si="18"/>
        <v>3</v>
      </c>
      <c r="T81" s="7">
        <f t="shared" si="19"/>
        <v>0</v>
      </c>
      <c r="U81" s="7">
        <f t="shared" si="20"/>
        <v>0</v>
      </c>
      <c r="V81" s="7">
        <f t="shared" si="21"/>
        <v>1</v>
      </c>
      <c r="W81" s="7">
        <f t="shared" si="22"/>
        <v>0</v>
      </c>
    </row>
    <row r="82" spans="1:23" x14ac:dyDescent="0.3">
      <c r="A82" s="5" t="s">
        <v>10</v>
      </c>
      <c r="B82" s="15">
        <v>14.27</v>
      </c>
      <c r="C82" s="15">
        <v>14.25</v>
      </c>
      <c r="D82" s="15">
        <v>14.35</v>
      </c>
      <c r="E82" s="15">
        <v>13.61</v>
      </c>
      <c r="F82" s="15"/>
      <c r="G82" s="15">
        <f t="shared" si="14"/>
        <v>-1.9999999999999574E-2</v>
      </c>
      <c r="H82" s="15">
        <f t="shared" si="15"/>
        <v>8.0000000000000071E-2</v>
      </c>
      <c r="I82" s="15">
        <f t="shared" si="16"/>
        <v>-0.66000000000000014</v>
      </c>
      <c r="J82" s="15"/>
      <c r="K82" s="15">
        <f t="shared" si="17"/>
        <v>0</v>
      </c>
      <c r="L82" s="15">
        <f t="shared" si="17"/>
        <v>8.0000000000000071E-2</v>
      </c>
      <c r="M82" s="15">
        <f t="shared" si="17"/>
        <v>0</v>
      </c>
      <c r="O82" s="7">
        <f t="shared" si="11"/>
        <v>0</v>
      </c>
      <c r="P82" s="7">
        <f t="shared" si="11"/>
        <v>1</v>
      </c>
      <c r="Q82" s="7">
        <f t="shared" si="11"/>
        <v>0</v>
      </c>
      <c r="S82" s="7">
        <f t="shared" si="18"/>
        <v>1</v>
      </c>
      <c r="T82" s="7">
        <f t="shared" si="19"/>
        <v>1</v>
      </c>
      <c r="U82" s="7">
        <f t="shared" si="20"/>
        <v>0</v>
      </c>
      <c r="V82" s="7">
        <f t="shared" si="21"/>
        <v>0</v>
      </c>
      <c r="W82" s="7">
        <f t="shared" si="22"/>
        <v>0</v>
      </c>
    </row>
    <row r="83" spans="1:23" x14ac:dyDescent="0.3">
      <c r="A83" s="5" t="s">
        <v>11</v>
      </c>
      <c r="B83" s="15">
        <v>14.56</v>
      </c>
      <c r="C83" s="15">
        <v>13.49</v>
      </c>
      <c r="D83" s="15">
        <v>13.35</v>
      </c>
      <c r="E83" s="15">
        <v>12.9</v>
      </c>
      <c r="F83" s="15"/>
      <c r="G83" s="15">
        <f t="shared" si="14"/>
        <v>-1.0700000000000003</v>
      </c>
      <c r="H83" s="15">
        <f t="shared" si="15"/>
        <v>-1.2100000000000009</v>
      </c>
      <c r="I83" s="15">
        <f t="shared" si="16"/>
        <v>-1.6600000000000001</v>
      </c>
      <c r="J83" s="15"/>
      <c r="K83" s="15">
        <f t="shared" si="17"/>
        <v>0</v>
      </c>
      <c r="L83" s="15">
        <f t="shared" si="17"/>
        <v>0</v>
      </c>
      <c r="M83" s="15">
        <f t="shared" si="17"/>
        <v>0</v>
      </c>
      <c r="O83" s="7">
        <f t="shared" si="11"/>
        <v>0</v>
      </c>
      <c r="P83" s="7">
        <f t="shared" si="11"/>
        <v>0</v>
      </c>
      <c r="Q83" s="7">
        <f t="shared" si="11"/>
        <v>0</v>
      </c>
      <c r="S83" s="7">
        <f t="shared" si="18"/>
        <v>0</v>
      </c>
      <c r="T83" s="7">
        <f t="shared" si="19"/>
        <v>0</v>
      </c>
      <c r="U83" s="7">
        <f t="shared" si="20"/>
        <v>0</v>
      </c>
      <c r="V83" s="7">
        <f t="shared" si="21"/>
        <v>0</v>
      </c>
      <c r="W83" s="7">
        <f t="shared" si="22"/>
        <v>1</v>
      </c>
    </row>
    <row r="84" spans="1:23" x14ac:dyDescent="0.3">
      <c r="A84" s="5" t="s">
        <v>12</v>
      </c>
      <c r="B84" s="15">
        <v>13.57</v>
      </c>
      <c r="C84" s="15">
        <v>13.22</v>
      </c>
      <c r="D84" s="15">
        <v>13.37</v>
      </c>
      <c r="E84" s="15">
        <v>12.57</v>
      </c>
      <c r="F84" s="15"/>
      <c r="G84" s="15">
        <f t="shared" si="14"/>
        <v>-0.34999999999999964</v>
      </c>
      <c r="H84" s="15">
        <f t="shared" si="15"/>
        <v>-0.20000000000000107</v>
      </c>
      <c r="I84" s="15">
        <f t="shared" si="16"/>
        <v>-1</v>
      </c>
      <c r="J84" s="15"/>
      <c r="K84" s="15">
        <f t="shared" si="17"/>
        <v>0</v>
      </c>
      <c r="L84" s="15">
        <f t="shared" si="17"/>
        <v>0</v>
      </c>
      <c r="M84" s="15">
        <f t="shared" si="17"/>
        <v>0</v>
      </c>
      <c r="O84" s="7">
        <f t="shared" si="11"/>
        <v>0</v>
      </c>
      <c r="P84" s="7">
        <f t="shared" si="11"/>
        <v>0</v>
      </c>
      <c r="Q84" s="7">
        <f t="shared" si="11"/>
        <v>0</v>
      </c>
      <c r="S84" s="7">
        <f t="shared" si="18"/>
        <v>0</v>
      </c>
      <c r="T84" s="7">
        <f t="shared" si="19"/>
        <v>0</v>
      </c>
      <c r="U84" s="7">
        <f t="shared" si="20"/>
        <v>0</v>
      </c>
      <c r="V84" s="7">
        <f t="shared" si="21"/>
        <v>0</v>
      </c>
      <c r="W84" s="7">
        <f t="shared" si="22"/>
        <v>1</v>
      </c>
    </row>
    <row r="85" spans="1:23" x14ac:dyDescent="0.3">
      <c r="A85" s="5" t="s">
        <v>18</v>
      </c>
      <c r="B85" s="15">
        <v>13.38</v>
      </c>
      <c r="C85" s="15">
        <v>13.25</v>
      </c>
      <c r="D85" s="15">
        <v>13.39</v>
      </c>
      <c r="E85" s="15">
        <v>12.2</v>
      </c>
      <c r="F85" s="15"/>
      <c r="G85" s="15">
        <f t="shared" si="14"/>
        <v>-0.13000000000000078</v>
      </c>
      <c r="H85" s="15">
        <f t="shared" si="15"/>
        <v>9.9999999999997868E-3</v>
      </c>
      <c r="I85" s="15">
        <f t="shared" si="16"/>
        <v>-1.1800000000000015</v>
      </c>
      <c r="J85" s="15"/>
      <c r="K85" s="15">
        <f t="shared" si="17"/>
        <v>0</v>
      </c>
      <c r="L85" s="15">
        <f t="shared" si="17"/>
        <v>9.9999999999997868E-3</v>
      </c>
      <c r="M85" s="15">
        <f t="shared" si="17"/>
        <v>0</v>
      </c>
      <c r="O85" s="7">
        <f t="shared" si="11"/>
        <v>0</v>
      </c>
      <c r="P85" s="7">
        <f t="shared" si="11"/>
        <v>1</v>
      </c>
      <c r="Q85" s="7">
        <f t="shared" si="11"/>
        <v>0</v>
      </c>
      <c r="S85" s="7">
        <f t="shared" si="18"/>
        <v>1</v>
      </c>
      <c r="T85" s="7">
        <f t="shared" si="19"/>
        <v>1</v>
      </c>
      <c r="U85" s="7">
        <f t="shared" si="20"/>
        <v>0</v>
      </c>
      <c r="V85" s="7">
        <f t="shared" si="21"/>
        <v>0</v>
      </c>
      <c r="W85" s="7">
        <f t="shared" si="22"/>
        <v>0</v>
      </c>
    </row>
    <row r="86" spans="1:23" x14ac:dyDescent="0.3">
      <c r="A86" s="5" t="s">
        <v>2</v>
      </c>
      <c r="B86" s="15">
        <v>13.38</v>
      </c>
      <c r="C86" s="15">
        <v>12.62</v>
      </c>
      <c r="D86" s="15">
        <v>12.2</v>
      </c>
      <c r="E86" s="15">
        <v>11.1</v>
      </c>
      <c r="F86" s="15"/>
      <c r="G86" s="15">
        <f t="shared" si="14"/>
        <v>-0.76000000000000156</v>
      </c>
      <c r="H86" s="15">
        <f t="shared" si="15"/>
        <v>-1.1800000000000015</v>
      </c>
      <c r="I86" s="15">
        <f t="shared" si="16"/>
        <v>-2.2800000000000011</v>
      </c>
      <c r="J86" s="15"/>
      <c r="K86" s="15">
        <f t="shared" si="17"/>
        <v>0</v>
      </c>
      <c r="L86" s="15">
        <f t="shared" si="17"/>
        <v>0</v>
      </c>
      <c r="M86" s="15">
        <f t="shared" si="17"/>
        <v>0</v>
      </c>
      <c r="O86" s="7">
        <f t="shared" si="11"/>
        <v>0</v>
      </c>
      <c r="P86" s="7">
        <f t="shared" si="11"/>
        <v>0</v>
      </c>
      <c r="Q86" s="7">
        <f t="shared" si="11"/>
        <v>0</v>
      </c>
      <c r="S86" s="7">
        <f t="shared" si="18"/>
        <v>0</v>
      </c>
      <c r="T86" s="7">
        <f t="shared" si="19"/>
        <v>0</v>
      </c>
      <c r="U86" s="7">
        <f t="shared" si="20"/>
        <v>0</v>
      </c>
      <c r="V86" s="7">
        <f t="shared" si="21"/>
        <v>0</v>
      </c>
      <c r="W86" s="7">
        <f t="shared" si="22"/>
        <v>1</v>
      </c>
    </row>
    <row r="87" spans="1:23" x14ac:dyDescent="0.3">
      <c r="A87" s="5" t="s">
        <v>3</v>
      </c>
      <c r="B87" s="15">
        <v>12.49</v>
      </c>
      <c r="C87" s="15">
        <v>11.69</v>
      </c>
      <c r="D87" s="15">
        <v>11.11</v>
      </c>
      <c r="E87" s="15">
        <v>10.68</v>
      </c>
      <c r="F87" s="15"/>
      <c r="G87" s="15">
        <f t="shared" ref="G87:G92" si="23">+C87-B87</f>
        <v>-0.80000000000000071</v>
      </c>
      <c r="H87" s="15">
        <f t="shared" ref="H87:H92" si="24">+D87-B87</f>
        <v>-1.3800000000000008</v>
      </c>
      <c r="I87" s="15">
        <f t="shared" ref="I87:I92" si="25">+E87-B87</f>
        <v>-1.8100000000000005</v>
      </c>
      <c r="J87" s="15"/>
      <c r="K87" s="15">
        <f t="shared" ref="K87:M92" si="26">IF(G87&gt;0,G87,0)</f>
        <v>0</v>
      </c>
      <c r="L87" s="15">
        <f t="shared" si="26"/>
        <v>0</v>
      </c>
      <c r="M87" s="15">
        <f t="shared" si="26"/>
        <v>0</v>
      </c>
      <c r="O87" s="7">
        <f t="shared" ref="O87:Q92" si="27">IF(K87&gt;0,1,0)</f>
        <v>0</v>
      </c>
      <c r="P87" s="7">
        <f t="shared" si="27"/>
        <v>0</v>
      </c>
      <c r="Q87" s="7">
        <f t="shared" si="27"/>
        <v>0</v>
      </c>
      <c r="S87" s="7">
        <f t="shared" ref="S87:S92" si="28">SUM(O87:Q87)</f>
        <v>0</v>
      </c>
      <c r="T87" s="7">
        <f t="shared" ref="T87:T92" si="29">IF(S87=1,1,0)</f>
        <v>0</v>
      </c>
      <c r="U87" s="7">
        <f t="shared" ref="U87:U92" si="30">IF(S87=2,1,0)</f>
        <v>0</v>
      </c>
      <c r="V87" s="7">
        <f t="shared" ref="V87:V92" si="31">IF(S87=3,1,0)</f>
        <v>0</v>
      </c>
      <c r="W87" s="7">
        <f t="shared" ref="W87:W92" si="32">IF(S87=0,1,0)</f>
        <v>1</v>
      </c>
    </row>
    <row r="88" spans="1:23" x14ac:dyDescent="0.3">
      <c r="A88" s="5" t="s">
        <v>4</v>
      </c>
      <c r="B88" s="15">
        <v>11.22</v>
      </c>
      <c r="C88" s="15">
        <v>11.37</v>
      </c>
      <c r="D88" s="15">
        <v>10.93</v>
      </c>
      <c r="E88" s="15">
        <v>10.36</v>
      </c>
      <c r="F88" s="15"/>
      <c r="G88" s="15">
        <f t="shared" si="23"/>
        <v>0.14999999999999858</v>
      </c>
      <c r="H88" s="15">
        <f t="shared" si="24"/>
        <v>-0.29000000000000092</v>
      </c>
      <c r="I88" s="15">
        <f t="shared" si="25"/>
        <v>-0.86000000000000121</v>
      </c>
      <c r="J88" s="15"/>
      <c r="K88" s="15">
        <f t="shared" si="26"/>
        <v>0.14999999999999858</v>
      </c>
      <c r="L88" s="15">
        <f t="shared" si="26"/>
        <v>0</v>
      </c>
      <c r="M88" s="15">
        <f t="shared" si="26"/>
        <v>0</v>
      </c>
      <c r="O88" s="7">
        <f t="shared" si="27"/>
        <v>1</v>
      </c>
      <c r="P88" s="7">
        <f t="shared" si="27"/>
        <v>0</v>
      </c>
      <c r="Q88" s="7">
        <f t="shared" si="27"/>
        <v>0</v>
      </c>
      <c r="S88" s="7">
        <f t="shared" si="28"/>
        <v>1</v>
      </c>
      <c r="T88" s="7">
        <f t="shared" si="29"/>
        <v>1</v>
      </c>
      <c r="U88" s="7">
        <f t="shared" si="30"/>
        <v>0</v>
      </c>
      <c r="V88" s="7">
        <f t="shared" si="31"/>
        <v>0</v>
      </c>
      <c r="W88" s="7">
        <f t="shared" si="32"/>
        <v>0</v>
      </c>
    </row>
    <row r="89" spans="1:23" x14ac:dyDescent="0.3">
      <c r="A89" s="5" t="s">
        <v>5</v>
      </c>
      <c r="B89" s="15">
        <v>10.97</v>
      </c>
      <c r="C89" s="15">
        <v>11.13</v>
      </c>
      <c r="D89" s="15">
        <v>10.83</v>
      </c>
      <c r="E89" s="15">
        <v>10.33</v>
      </c>
      <c r="F89" s="15"/>
      <c r="G89" s="15">
        <f t="shared" si="23"/>
        <v>0.16000000000000014</v>
      </c>
      <c r="H89" s="15">
        <f t="shared" si="24"/>
        <v>-0.14000000000000057</v>
      </c>
      <c r="I89" s="15">
        <f t="shared" si="25"/>
        <v>-0.64000000000000057</v>
      </c>
      <c r="J89" s="15"/>
      <c r="K89" s="15">
        <f t="shared" si="26"/>
        <v>0.16000000000000014</v>
      </c>
      <c r="L89" s="15">
        <f t="shared" si="26"/>
        <v>0</v>
      </c>
      <c r="M89" s="15">
        <f t="shared" si="26"/>
        <v>0</v>
      </c>
      <c r="O89" s="7">
        <f t="shared" si="27"/>
        <v>1</v>
      </c>
      <c r="P89" s="7">
        <f t="shared" si="27"/>
        <v>0</v>
      </c>
      <c r="Q89" s="7">
        <f t="shared" si="27"/>
        <v>0</v>
      </c>
      <c r="S89" s="7">
        <f t="shared" si="28"/>
        <v>1</v>
      </c>
      <c r="T89" s="7">
        <f t="shared" si="29"/>
        <v>1</v>
      </c>
      <c r="U89" s="7">
        <f t="shared" si="30"/>
        <v>0</v>
      </c>
      <c r="V89" s="7">
        <f t="shared" si="31"/>
        <v>0</v>
      </c>
      <c r="W89" s="7">
        <f t="shared" si="32"/>
        <v>0</v>
      </c>
    </row>
    <row r="90" spans="1:23" x14ac:dyDescent="0.3">
      <c r="A90" s="5" t="s">
        <v>6</v>
      </c>
      <c r="B90" s="15">
        <v>10.75</v>
      </c>
      <c r="C90" s="15">
        <v>11</v>
      </c>
      <c r="D90" s="15">
        <v>11.29</v>
      </c>
      <c r="E90" s="15">
        <v>10.220000000000001</v>
      </c>
      <c r="F90" s="15"/>
      <c r="G90" s="15">
        <f t="shared" si="23"/>
        <v>0.25</v>
      </c>
      <c r="H90" s="15">
        <f t="shared" si="24"/>
        <v>0.53999999999999915</v>
      </c>
      <c r="I90" s="15">
        <f t="shared" si="25"/>
        <v>-0.52999999999999936</v>
      </c>
      <c r="J90" s="15"/>
      <c r="K90" s="15">
        <f t="shared" si="26"/>
        <v>0.25</v>
      </c>
      <c r="L90" s="15">
        <f t="shared" si="26"/>
        <v>0.53999999999999915</v>
      </c>
      <c r="M90" s="15">
        <f t="shared" si="26"/>
        <v>0</v>
      </c>
      <c r="O90" s="7">
        <f t="shared" si="27"/>
        <v>1</v>
      </c>
      <c r="P90" s="7">
        <f t="shared" si="27"/>
        <v>1</v>
      </c>
      <c r="Q90" s="7">
        <f t="shared" si="27"/>
        <v>0</v>
      </c>
      <c r="S90" s="7">
        <f t="shared" si="28"/>
        <v>2</v>
      </c>
      <c r="T90" s="7">
        <f t="shared" si="29"/>
        <v>0</v>
      </c>
      <c r="U90" s="7">
        <f t="shared" si="30"/>
        <v>1</v>
      </c>
      <c r="V90" s="7">
        <f t="shared" si="31"/>
        <v>0</v>
      </c>
      <c r="W90" s="7">
        <f t="shared" si="32"/>
        <v>0</v>
      </c>
    </row>
    <row r="91" spans="1:23" x14ac:dyDescent="0.3">
      <c r="A91" s="5" t="s">
        <v>7</v>
      </c>
      <c r="B91" s="15">
        <v>11.34</v>
      </c>
      <c r="C91" s="15">
        <v>10.83</v>
      </c>
      <c r="D91" s="15">
        <v>10.92</v>
      </c>
      <c r="E91" s="15">
        <v>10.210000000000001</v>
      </c>
      <c r="F91" s="15"/>
      <c r="G91" s="15">
        <f t="shared" si="23"/>
        <v>-0.50999999999999979</v>
      </c>
      <c r="H91" s="15">
        <f t="shared" si="24"/>
        <v>-0.41999999999999993</v>
      </c>
      <c r="I91" s="15">
        <f t="shared" si="25"/>
        <v>-1.129999999999999</v>
      </c>
      <c r="J91" s="15"/>
      <c r="K91" s="15">
        <f t="shared" si="26"/>
        <v>0</v>
      </c>
      <c r="L91" s="15">
        <f t="shared" si="26"/>
        <v>0</v>
      </c>
      <c r="M91" s="15">
        <f t="shared" si="26"/>
        <v>0</v>
      </c>
      <c r="O91" s="7">
        <f t="shared" si="27"/>
        <v>0</v>
      </c>
      <c r="P91" s="7">
        <f t="shared" si="27"/>
        <v>0</v>
      </c>
      <c r="Q91" s="7">
        <f t="shared" si="27"/>
        <v>0</v>
      </c>
      <c r="S91" s="7">
        <f t="shared" si="28"/>
        <v>0</v>
      </c>
      <c r="T91" s="7">
        <f t="shared" si="29"/>
        <v>0</v>
      </c>
      <c r="U91" s="7">
        <f t="shared" si="30"/>
        <v>0</v>
      </c>
      <c r="V91" s="7">
        <f t="shared" si="31"/>
        <v>0</v>
      </c>
      <c r="W91" s="7">
        <f t="shared" si="32"/>
        <v>1</v>
      </c>
    </row>
    <row r="92" spans="1:23" x14ac:dyDescent="0.3">
      <c r="A92" s="5" t="s">
        <v>8</v>
      </c>
      <c r="B92" s="15">
        <v>10.97</v>
      </c>
      <c r="C92" s="15">
        <v>11.16</v>
      </c>
      <c r="D92" s="15">
        <v>11.06</v>
      </c>
      <c r="E92" s="15">
        <v>10.64</v>
      </c>
      <c r="F92" s="15"/>
      <c r="G92" s="15">
        <f t="shared" si="23"/>
        <v>0.1899999999999995</v>
      </c>
      <c r="H92" s="15">
        <f t="shared" si="24"/>
        <v>8.9999999999999858E-2</v>
      </c>
      <c r="I92" s="15">
        <f t="shared" si="25"/>
        <v>-0.33000000000000007</v>
      </c>
      <c r="J92" s="15"/>
      <c r="K92" s="15">
        <f t="shared" si="26"/>
        <v>0.1899999999999995</v>
      </c>
      <c r="L92" s="15">
        <f t="shared" si="26"/>
        <v>8.9999999999999858E-2</v>
      </c>
      <c r="M92" s="15">
        <f t="shared" si="26"/>
        <v>0</v>
      </c>
      <c r="O92" s="7">
        <f t="shared" si="27"/>
        <v>1</v>
      </c>
      <c r="P92" s="7">
        <f t="shared" si="27"/>
        <v>1</v>
      </c>
      <c r="Q92" s="7">
        <f t="shared" si="27"/>
        <v>0</v>
      </c>
      <c r="S92" s="7">
        <f t="shared" si="28"/>
        <v>2</v>
      </c>
      <c r="T92" s="7">
        <f t="shared" si="29"/>
        <v>0</v>
      </c>
      <c r="U92" s="7">
        <f t="shared" si="30"/>
        <v>1</v>
      </c>
      <c r="V92" s="7">
        <f t="shared" si="31"/>
        <v>0</v>
      </c>
      <c r="W92" s="7">
        <f t="shared" si="32"/>
        <v>0</v>
      </c>
    </row>
    <row r="93" spans="1:23" x14ac:dyDescent="0.3">
      <c r="A93" s="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4" spans="1:23" x14ac:dyDescent="0.3">
      <c r="A94" s="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W94" s="9" t="s">
        <v>86</v>
      </c>
    </row>
    <row r="95" spans="1:23" x14ac:dyDescent="0.3">
      <c r="A95" s="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</row>
    <row r="96" spans="1:23" x14ac:dyDescent="0.3">
      <c r="V96" s="32" t="str">
        <f>+V1</f>
        <v>Exhibit NMPF - 37A</v>
      </c>
    </row>
    <row r="97" spans="1:23" x14ac:dyDescent="0.3">
      <c r="A97" s="21" t="s">
        <v>61</v>
      </c>
    </row>
    <row r="98" spans="1:23" ht="105.6" customHeight="1" x14ac:dyDescent="0.3">
      <c r="A98" s="1"/>
      <c r="B98" s="2" t="s">
        <v>60</v>
      </c>
      <c r="C98" s="2" t="s">
        <v>36</v>
      </c>
      <c r="D98" s="2" t="s">
        <v>37</v>
      </c>
      <c r="E98" s="2" t="s">
        <v>38</v>
      </c>
      <c r="G98" s="2" t="s">
        <v>39</v>
      </c>
      <c r="H98" s="2" t="s">
        <v>40</v>
      </c>
      <c r="I98" s="2" t="s">
        <v>41</v>
      </c>
      <c r="K98" s="2" t="s">
        <v>44</v>
      </c>
      <c r="L98" s="2" t="s">
        <v>43</v>
      </c>
      <c r="M98" s="2" t="s">
        <v>42</v>
      </c>
      <c r="O98" s="2" t="s">
        <v>54</v>
      </c>
      <c r="P98" s="2" t="s">
        <v>45</v>
      </c>
      <c r="Q98" s="2" t="s">
        <v>46</v>
      </c>
      <c r="R98" s="2"/>
      <c r="S98" s="2" t="s">
        <v>55</v>
      </c>
      <c r="T98" s="2" t="s">
        <v>56</v>
      </c>
      <c r="U98" s="2" t="s">
        <v>57</v>
      </c>
      <c r="V98" s="2" t="s">
        <v>58</v>
      </c>
      <c r="W98" s="2" t="s">
        <v>59</v>
      </c>
    </row>
    <row r="99" spans="1:23" x14ac:dyDescent="0.3">
      <c r="A99" s="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</row>
    <row r="100" spans="1:23" x14ac:dyDescent="0.3">
      <c r="A100" s="5" t="s">
        <v>9</v>
      </c>
      <c r="B100" s="15">
        <v>10.85</v>
      </c>
      <c r="C100" s="15">
        <v>11.74</v>
      </c>
      <c r="D100" s="15">
        <v>12.29</v>
      </c>
      <c r="E100" s="15">
        <v>11.1</v>
      </c>
      <c r="F100" s="15"/>
      <c r="G100" s="15">
        <f t="shared" si="14"/>
        <v>0.89000000000000057</v>
      </c>
      <c r="H100" s="15">
        <f t="shared" si="15"/>
        <v>1.4399999999999995</v>
      </c>
      <c r="I100" s="15">
        <f t="shared" si="16"/>
        <v>0.25</v>
      </c>
      <c r="J100" s="15"/>
      <c r="K100" s="15">
        <f t="shared" si="17"/>
        <v>0.89000000000000057</v>
      </c>
      <c r="L100" s="15">
        <f t="shared" si="17"/>
        <v>1.4399999999999995</v>
      </c>
      <c r="M100" s="15">
        <f t="shared" si="17"/>
        <v>0.25</v>
      </c>
      <c r="O100" s="7">
        <f t="shared" ref="O100:Q171" si="33">IF(K100&gt;0,1,0)</f>
        <v>1</v>
      </c>
      <c r="P100" s="7">
        <f t="shared" si="33"/>
        <v>1</v>
      </c>
      <c r="Q100" s="7">
        <f t="shared" si="33"/>
        <v>1</v>
      </c>
      <c r="S100" s="7">
        <f t="shared" si="18"/>
        <v>3</v>
      </c>
      <c r="T100" s="7">
        <f t="shared" si="19"/>
        <v>0</v>
      </c>
      <c r="U100" s="7">
        <f t="shared" si="20"/>
        <v>0</v>
      </c>
      <c r="V100" s="7">
        <f t="shared" si="21"/>
        <v>1</v>
      </c>
      <c r="W100" s="7">
        <f t="shared" si="22"/>
        <v>0</v>
      </c>
    </row>
    <row r="101" spans="1:23" x14ac:dyDescent="0.3">
      <c r="A101" s="5" t="s">
        <v>10</v>
      </c>
      <c r="B101" s="15">
        <v>12.42</v>
      </c>
      <c r="C101" s="15">
        <v>11.79</v>
      </c>
      <c r="D101" s="15">
        <v>12.32</v>
      </c>
      <c r="E101" s="15">
        <v>11.51</v>
      </c>
      <c r="F101" s="15"/>
      <c r="G101" s="15">
        <f t="shared" si="14"/>
        <v>-0.63000000000000078</v>
      </c>
      <c r="H101" s="15">
        <f t="shared" si="15"/>
        <v>-9.9999999999999645E-2</v>
      </c>
      <c r="I101" s="15">
        <f t="shared" si="16"/>
        <v>-0.91000000000000014</v>
      </c>
      <c r="J101" s="15"/>
      <c r="K101" s="15">
        <f t="shared" si="17"/>
        <v>0</v>
      </c>
      <c r="L101" s="15">
        <f t="shared" si="17"/>
        <v>0</v>
      </c>
      <c r="M101" s="15">
        <f t="shared" si="17"/>
        <v>0</v>
      </c>
      <c r="O101" s="7">
        <f t="shared" si="33"/>
        <v>0</v>
      </c>
      <c r="P101" s="7">
        <f t="shared" si="33"/>
        <v>0</v>
      </c>
      <c r="Q101" s="7">
        <f t="shared" si="33"/>
        <v>0</v>
      </c>
      <c r="S101" s="7">
        <f t="shared" si="18"/>
        <v>0</v>
      </c>
      <c r="T101" s="7">
        <f t="shared" si="19"/>
        <v>0</v>
      </c>
      <c r="U101" s="7">
        <f t="shared" si="20"/>
        <v>0</v>
      </c>
      <c r="V101" s="7">
        <f t="shared" si="21"/>
        <v>0</v>
      </c>
      <c r="W101" s="7">
        <f t="shared" si="22"/>
        <v>1</v>
      </c>
    </row>
    <row r="102" spans="1:23" x14ac:dyDescent="0.3">
      <c r="A102" s="5" t="s">
        <v>11</v>
      </c>
      <c r="B102" s="15">
        <v>12.4</v>
      </c>
      <c r="C102" s="15">
        <v>11.98</v>
      </c>
      <c r="D102" s="15">
        <v>12.84</v>
      </c>
      <c r="E102" s="15">
        <v>12.11</v>
      </c>
      <c r="F102" s="15"/>
      <c r="G102" s="15">
        <f t="shared" si="14"/>
        <v>-0.41999999999999993</v>
      </c>
      <c r="H102" s="15">
        <f t="shared" si="15"/>
        <v>0.4399999999999995</v>
      </c>
      <c r="I102" s="15">
        <f t="shared" si="16"/>
        <v>-0.29000000000000092</v>
      </c>
      <c r="J102" s="15"/>
      <c r="K102" s="15">
        <f t="shared" si="17"/>
        <v>0</v>
      </c>
      <c r="L102" s="15">
        <f t="shared" si="17"/>
        <v>0.4399999999999995</v>
      </c>
      <c r="M102" s="15">
        <f t="shared" si="17"/>
        <v>0</v>
      </c>
      <c r="O102" s="7">
        <f t="shared" si="33"/>
        <v>0</v>
      </c>
      <c r="P102" s="7">
        <f t="shared" si="33"/>
        <v>1</v>
      </c>
      <c r="Q102" s="7">
        <f t="shared" si="33"/>
        <v>0</v>
      </c>
      <c r="S102" s="7">
        <f t="shared" si="18"/>
        <v>1</v>
      </c>
      <c r="T102" s="7">
        <f t="shared" si="19"/>
        <v>1</v>
      </c>
      <c r="U102" s="7">
        <f t="shared" si="20"/>
        <v>0</v>
      </c>
      <c r="V102" s="7">
        <f t="shared" si="21"/>
        <v>0</v>
      </c>
      <c r="W102" s="7">
        <f t="shared" si="22"/>
        <v>0</v>
      </c>
    </row>
    <row r="103" spans="1:23" x14ac:dyDescent="0.3">
      <c r="A103" s="5" t="s">
        <v>12</v>
      </c>
      <c r="B103" s="15">
        <v>12.43</v>
      </c>
      <c r="C103" s="15">
        <v>12.55</v>
      </c>
      <c r="D103" s="15">
        <v>13.47</v>
      </c>
      <c r="E103" s="15">
        <v>12.3</v>
      </c>
      <c r="F103" s="15"/>
      <c r="G103" s="15">
        <f t="shared" si="14"/>
        <v>0.12000000000000099</v>
      </c>
      <c r="H103" s="15">
        <f t="shared" si="15"/>
        <v>1.0400000000000009</v>
      </c>
      <c r="I103" s="15">
        <f t="shared" si="16"/>
        <v>-0.12999999999999901</v>
      </c>
      <c r="J103" s="15"/>
      <c r="K103" s="15">
        <f t="shared" si="17"/>
        <v>0.12000000000000099</v>
      </c>
      <c r="L103" s="15">
        <f t="shared" si="17"/>
        <v>1.0400000000000009</v>
      </c>
      <c r="M103" s="15">
        <f t="shared" si="17"/>
        <v>0</v>
      </c>
      <c r="O103" s="7">
        <f t="shared" si="33"/>
        <v>1</v>
      </c>
      <c r="P103" s="7">
        <f t="shared" si="33"/>
        <v>1</v>
      </c>
      <c r="Q103" s="7">
        <f t="shared" si="33"/>
        <v>0</v>
      </c>
      <c r="S103" s="7">
        <f t="shared" si="18"/>
        <v>2</v>
      </c>
      <c r="T103" s="7">
        <f t="shared" si="19"/>
        <v>0</v>
      </c>
      <c r="U103" s="7">
        <f t="shared" si="20"/>
        <v>1</v>
      </c>
      <c r="V103" s="7">
        <f t="shared" si="21"/>
        <v>0</v>
      </c>
      <c r="W103" s="7">
        <f t="shared" si="22"/>
        <v>0</v>
      </c>
    </row>
    <row r="104" spans="1:23" x14ac:dyDescent="0.3">
      <c r="A104" s="5" t="s">
        <v>19</v>
      </c>
      <c r="B104" s="15">
        <v>13.59</v>
      </c>
      <c r="C104" s="15">
        <v>12.85</v>
      </c>
      <c r="D104" s="15">
        <v>13.56</v>
      </c>
      <c r="E104" s="15">
        <v>12.53</v>
      </c>
      <c r="F104" s="15"/>
      <c r="G104" s="15">
        <f t="shared" si="14"/>
        <v>-0.74000000000000021</v>
      </c>
      <c r="H104" s="15">
        <f t="shared" si="15"/>
        <v>-2.9999999999999361E-2</v>
      </c>
      <c r="I104" s="15">
        <f t="shared" si="16"/>
        <v>-1.0600000000000005</v>
      </c>
      <c r="J104" s="15"/>
      <c r="K104" s="15">
        <f t="shared" si="17"/>
        <v>0</v>
      </c>
      <c r="L104" s="15">
        <f t="shared" si="17"/>
        <v>0</v>
      </c>
      <c r="M104" s="15">
        <f t="shared" si="17"/>
        <v>0</v>
      </c>
      <c r="O104" s="7">
        <f t="shared" si="33"/>
        <v>0</v>
      </c>
      <c r="P104" s="7">
        <f t="shared" si="33"/>
        <v>0</v>
      </c>
      <c r="Q104" s="7">
        <f t="shared" si="33"/>
        <v>0</v>
      </c>
      <c r="S104" s="7">
        <f t="shared" si="18"/>
        <v>0</v>
      </c>
      <c r="T104" s="7">
        <f t="shared" si="19"/>
        <v>0</v>
      </c>
      <c r="U104" s="7">
        <f t="shared" si="20"/>
        <v>0</v>
      </c>
      <c r="V104" s="7">
        <f t="shared" si="21"/>
        <v>0</v>
      </c>
      <c r="W104" s="7">
        <f t="shared" si="22"/>
        <v>1</v>
      </c>
    </row>
    <row r="105" spans="1:23" x14ac:dyDescent="0.3">
      <c r="A105" s="5" t="s">
        <v>2</v>
      </c>
      <c r="B105" s="15">
        <v>13.39</v>
      </c>
      <c r="C105" s="17">
        <v>13.08</v>
      </c>
      <c r="D105" s="17">
        <v>14.18</v>
      </c>
      <c r="E105" s="17">
        <v>12.71</v>
      </c>
      <c r="F105" s="15"/>
      <c r="G105" s="15">
        <f t="shared" si="14"/>
        <v>-0.3100000000000005</v>
      </c>
      <c r="H105" s="15">
        <f t="shared" si="15"/>
        <v>0.78999999999999915</v>
      </c>
      <c r="I105" s="15">
        <f t="shared" si="16"/>
        <v>-0.67999999999999972</v>
      </c>
      <c r="J105" s="15"/>
      <c r="K105" s="15">
        <f t="shared" si="17"/>
        <v>0</v>
      </c>
      <c r="L105" s="15">
        <f t="shared" si="17"/>
        <v>0.78999999999999915</v>
      </c>
      <c r="M105" s="15">
        <f t="shared" si="17"/>
        <v>0</v>
      </c>
      <c r="O105" s="7">
        <f t="shared" si="33"/>
        <v>0</v>
      </c>
      <c r="P105" s="7">
        <f t="shared" si="33"/>
        <v>1</v>
      </c>
      <c r="Q105" s="7">
        <f t="shared" si="33"/>
        <v>0</v>
      </c>
      <c r="S105" s="7">
        <f t="shared" si="18"/>
        <v>1</v>
      </c>
      <c r="T105" s="7">
        <f t="shared" si="19"/>
        <v>1</v>
      </c>
      <c r="U105" s="7">
        <f t="shared" si="20"/>
        <v>0</v>
      </c>
      <c r="V105" s="7">
        <f t="shared" si="21"/>
        <v>0</v>
      </c>
      <c r="W105" s="7">
        <f t="shared" si="22"/>
        <v>0</v>
      </c>
    </row>
    <row r="106" spans="1:23" x14ac:dyDescent="0.3">
      <c r="A106" s="5" t="s">
        <v>3</v>
      </c>
      <c r="B106" s="15">
        <v>14.25</v>
      </c>
      <c r="C106" s="15">
        <v>13.6</v>
      </c>
      <c r="D106" s="15">
        <v>15.09</v>
      </c>
      <c r="E106" s="15">
        <v>13.71</v>
      </c>
      <c r="F106" s="15"/>
      <c r="G106" s="15">
        <f t="shared" si="14"/>
        <v>-0.65000000000000036</v>
      </c>
      <c r="H106" s="15">
        <f t="shared" si="15"/>
        <v>0.83999999999999986</v>
      </c>
      <c r="I106" s="15">
        <f t="shared" si="16"/>
        <v>-0.53999999999999915</v>
      </c>
      <c r="J106" s="15"/>
      <c r="K106" s="15">
        <f t="shared" si="17"/>
        <v>0</v>
      </c>
      <c r="L106" s="15">
        <f t="shared" si="17"/>
        <v>0.83999999999999986</v>
      </c>
      <c r="M106" s="15">
        <f t="shared" si="17"/>
        <v>0</v>
      </c>
      <c r="O106" s="7">
        <f t="shared" si="33"/>
        <v>0</v>
      </c>
      <c r="P106" s="7">
        <f t="shared" si="33"/>
        <v>1</v>
      </c>
      <c r="Q106" s="7">
        <f t="shared" si="33"/>
        <v>0</v>
      </c>
      <c r="S106" s="7">
        <f t="shared" si="18"/>
        <v>1</v>
      </c>
      <c r="T106" s="7">
        <f t="shared" si="19"/>
        <v>1</v>
      </c>
      <c r="U106" s="7">
        <f t="shared" si="20"/>
        <v>0</v>
      </c>
      <c r="V106" s="7">
        <f t="shared" si="21"/>
        <v>0</v>
      </c>
      <c r="W106" s="7">
        <f t="shared" si="22"/>
        <v>0</v>
      </c>
    </row>
    <row r="107" spans="1:23" x14ac:dyDescent="0.3">
      <c r="A107" s="5" t="s">
        <v>4</v>
      </c>
      <c r="B107" s="15">
        <v>15</v>
      </c>
      <c r="C107" s="15">
        <v>14.51</v>
      </c>
      <c r="D107" s="15">
        <v>16.09</v>
      </c>
      <c r="E107" s="15">
        <v>16.12</v>
      </c>
      <c r="F107" s="15"/>
      <c r="G107" s="15">
        <f t="shared" si="14"/>
        <v>-0.49000000000000021</v>
      </c>
      <c r="H107" s="15">
        <f t="shared" si="15"/>
        <v>1.0899999999999999</v>
      </c>
      <c r="I107" s="15">
        <f t="shared" si="16"/>
        <v>1.120000000000001</v>
      </c>
      <c r="J107" s="15"/>
      <c r="K107" s="15">
        <f t="shared" si="17"/>
        <v>0</v>
      </c>
      <c r="L107" s="15">
        <f t="shared" si="17"/>
        <v>1.0899999999999999</v>
      </c>
      <c r="M107" s="15">
        <f t="shared" si="17"/>
        <v>1.120000000000001</v>
      </c>
      <c r="O107" s="7">
        <f t="shared" si="33"/>
        <v>0</v>
      </c>
      <c r="P107" s="7">
        <f t="shared" si="33"/>
        <v>1</v>
      </c>
      <c r="Q107" s="7">
        <f t="shared" si="33"/>
        <v>1</v>
      </c>
      <c r="S107" s="7">
        <f t="shared" si="18"/>
        <v>2</v>
      </c>
      <c r="T107" s="7">
        <f t="shared" si="19"/>
        <v>0</v>
      </c>
      <c r="U107" s="7">
        <f t="shared" si="20"/>
        <v>1</v>
      </c>
      <c r="V107" s="7">
        <f t="shared" si="21"/>
        <v>0</v>
      </c>
      <c r="W107" s="7">
        <f t="shared" si="22"/>
        <v>0</v>
      </c>
    </row>
    <row r="108" spans="1:23" x14ac:dyDescent="0.3">
      <c r="A108" s="5" t="s">
        <v>5</v>
      </c>
      <c r="B108" s="15">
        <v>15.92</v>
      </c>
      <c r="C108" s="17">
        <v>16.62</v>
      </c>
      <c r="D108" s="17">
        <v>17.600000000000001</v>
      </c>
      <c r="E108" s="17">
        <v>18.48</v>
      </c>
      <c r="F108" s="15"/>
      <c r="G108" s="15">
        <f t="shared" si="14"/>
        <v>0.70000000000000107</v>
      </c>
      <c r="H108" s="15">
        <f t="shared" si="15"/>
        <v>1.6800000000000015</v>
      </c>
      <c r="I108" s="15">
        <f t="shared" si="16"/>
        <v>2.5600000000000005</v>
      </c>
      <c r="J108" s="15"/>
      <c r="K108" s="15">
        <f t="shared" si="17"/>
        <v>0.70000000000000107</v>
      </c>
      <c r="L108" s="15">
        <f t="shared" si="17"/>
        <v>1.6800000000000015</v>
      </c>
      <c r="M108" s="15">
        <f t="shared" si="17"/>
        <v>2.5600000000000005</v>
      </c>
      <c r="O108" s="7">
        <f t="shared" si="33"/>
        <v>1</v>
      </c>
      <c r="P108" s="7">
        <f t="shared" si="33"/>
        <v>1</v>
      </c>
      <c r="Q108" s="7">
        <f t="shared" si="33"/>
        <v>1</v>
      </c>
      <c r="S108" s="7">
        <f t="shared" si="18"/>
        <v>3</v>
      </c>
      <c r="T108" s="7">
        <f t="shared" si="19"/>
        <v>0</v>
      </c>
      <c r="U108" s="7">
        <f t="shared" si="20"/>
        <v>0</v>
      </c>
      <c r="V108" s="7">
        <f t="shared" si="21"/>
        <v>1</v>
      </c>
      <c r="W108" s="7">
        <f t="shared" si="22"/>
        <v>0</v>
      </c>
    </row>
    <row r="109" spans="1:23" x14ac:dyDescent="0.3">
      <c r="A109" s="5" t="s">
        <v>6</v>
      </c>
      <c r="B109" s="15">
        <v>17.84</v>
      </c>
      <c r="C109" s="17">
        <v>18.89</v>
      </c>
      <c r="D109" s="17">
        <v>20.170000000000002</v>
      </c>
      <c r="E109" s="17">
        <v>20.76</v>
      </c>
      <c r="F109" s="15"/>
      <c r="G109" s="15">
        <f t="shared" si="14"/>
        <v>1.0500000000000007</v>
      </c>
      <c r="H109" s="15">
        <f t="shared" si="15"/>
        <v>2.3300000000000018</v>
      </c>
      <c r="I109" s="15">
        <f t="shared" si="16"/>
        <v>2.9200000000000017</v>
      </c>
      <c r="J109" s="15"/>
      <c r="K109" s="15">
        <f t="shared" si="17"/>
        <v>1.0500000000000007</v>
      </c>
      <c r="L109" s="15">
        <f t="shared" si="17"/>
        <v>2.3300000000000018</v>
      </c>
      <c r="M109" s="15">
        <f t="shared" si="17"/>
        <v>2.9200000000000017</v>
      </c>
      <c r="O109" s="7">
        <f t="shared" si="33"/>
        <v>1</v>
      </c>
      <c r="P109" s="7">
        <f t="shared" si="33"/>
        <v>1</v>
      </c>
      <c r="Q109" s="7">
        <f t="shared" si="33"/>
        <v>1</v>
      </c>
      <c r="S109" s="7">
        <f t="shared" si="18"/>
        <v>3</v>
      </c>
      <c r="T109" s="7">
        <f t="shared" si="19"/>
        <v>0</v>
      </c>
      <c r="U109" s="7">
        <f t="shared" si="20"/>
        <v>0</v>
      </c>
      <c r="V109" s="7">
        <f t="shared" si="21"/>
        <v>1</v>
      </c>
      <c r="W109" s="7">
        <f t="shared" si="22"/>
        <v>0</v>
      </c>
    </row>
    <row r="110" spans="1:23" x14ac:dyDescent="0.3">
      <c r="A110" s="5" t="s">
        <v>7</v>
      </c>
      <c r="B110" s="15">
        <v>20.91</v>
      </c>
      <c r="C110" s="17">
        <v>21.4</v>
      </c>
      <c r="D110" s="17">
        <v>21.38</v>
      </c>
      <c r="E110" s="17">
        <v>21.64</v>
      </c>
      <c r="F110" s="15"/>
      <c r="G110" s="15">
        <f t="shared" si="14"/>
        <v>0.48999999999999844</v>
      </c>
      <c r="H110" s="15">
        <f t="shared" si="15"/>
        <v>0.46999999999999886</v>
      </c>
      <c r="I110" s="15">
        <f t="shared" si="16"/>
        <v>0.73000000000000043</v>
      </c>
      <c r="J110" s="15"/>
      <c r="K110" s="15">
        <f t="shared" si="17"/>
        <v>0.48999999999999844</v>
      </c>
      <c r="L110" s="15">
        <f t="shared" si="17"/>
        <v>0.46999999999999886</v>
      </c>
      <c r="M110" s="15">
        <f t="shared" si="17"/>
        <v>0.73000000000000043</v>
      </c>
      <c r="O110" s="7">
        <f t="shared" si="33"/>
        <v>1</v>
      </c>
      <c r="P110" s="7">
        <f t="shared" si="33"/>
        <v>1</v>
      </c>
      <c r="Q110" s="7">
        <f t="shared" si="33"/>
        <v>1</v>
      </c>
      <c r="S110" s="7">
        <f t="shared" si="18"/>
        <v>3</v>
      </c>
      <c r="T110" s="7">
        <f t="shared" si="19"/>
        <v>0</v>
      </c>
      <c r="U110" s="7">
        <f t="shared" si="20"/>
        <v>0</v>
      </c>
      <c r="V110" s="7">
        <f t="shared" si="21"/>
        <v>1</v>
      </c>
      <c r="W110" s="7">
        <f t="shared" si="22"/>
        <v>0</v>
      </c>
    </row>
    <row r="111" spans="1:23" x14ac:dyDescent="0.3">
      <c r="A111" s="5" t="s">
        <v>8</v>
      </c>
      <c r="B111" s="15">
        <v>21.76</v>
      </c>
      <c r="C111" s="17">
        <v>22.41</v>
      </c>
      <c r="D111" s="17">
        <v>19.829999999999998</v>
      </c>
      <c r="E111" s="17">
        <v>21.87</v>
      </c>
      <c r="F111" s="15"/>
      <c r="G111" s="15">
        <f t="shared" si="14"/>
        <v>0.64999999999999858</v>
      </c>
      <c r="H111" s="15">
        <f t="shared" si="15"/>
        <v>-1.9300000000000033</v>
      </c>
      <c r="I111" s="15">
        <f t="shared" si="16"/>
        <v>0.10999999999999943</v>
      </c>
      <c r="J111" s="15"/>
      <c r="K111" s="15">
        <f t="shared" si="17"/>
        <v>0.64999999999999858</v>
      </c>
      <c r="L111" s="15">
        <f t="shared" si="17"/>
        <v>0</v>
      </c>
      <c r="M111" s="15">
        <f t="shared" si="17"/>
        <v>0.10999999999999943</v>
      </c>
      <c r="O111" s="7">
        <f t="shared" si="33"/>
        <v>1</v>
      </c>
      <c r="P111" s="7">
        <f t="shared" si="33"/>
        <v>0</v>
      </c>
      <c r="Q111" s="7">
        <f t="shared" si="33"/>
        <v>1</v>
      </c>
      <c r="S111" s="7">
        <f t="shared" si="18"/>
        <v>2</v>
      </c>
      <c r="T111" s="7">
        <f t="shared" si="19"/>
        <v>0</v>
      </c>
      <c r="U111" s="7">
        <f t="shared" si="20"/>
        <v>1</v>
      </c>
      <c r="V111" s="7">
        <f t="shared" si="21"/>
        <v>0</v>
      </c>
      <c r="W111" s="7">
        <f t="shared" si="22"/>
        <v>0</v>
      </c>
    </row>
    <row r="112" spans="1:23" x14ac:dyDescent="0.3">
      <c r="A112" s="5" t="s">
        <v>9</v>
      </c>
      <c r="B112" s="15">
        <v>21.91</v>
      </c>
      <c r="C112" s="17">
        <v>22.16</v>
      </c>
      <c r="D112" s="17">
        <v>20.07</v>
      </c>
      <c r="E112" s="17">
        <v>21.61</v>
      </c>
      <c r="F112" s="15"/>
      <c r="G112" s="15">
        <f t="shared" si="14"/>
        <v>0.25</v>
      </c>
      <c r="H112" s="15">
        <f t="shared" si="15"/>
        <v>-1.8399999999999999</v>
      </c>
      <c r="I112" s="15">
        <f t="shared" si="16"/>
        <v>-0.30000000000000071</v>
      </c>
      <c r="J112" s="15"/>
      <c r="K112" s="15">
        <f t="shared" si="17"/>
        <v>0.25</v>
      </c>
      <c r="L112" s="15">
        <f t="shared" si="17"/>
        <v>0</v>
      </c>
      <c r="M112" s="15">
        <f t="shared" si="17"/>
        <v>0</v>
      </c>
      <c r="O112" s="7">
        <f t="shared" si="33"/>
        <v>1</v>
      </c>
      <c r="P112" s="7">
        <f t="shared" si="33"/>
        <v>0</v>
      </c>
      <c r="Q112" s="7">
        <f t="shared" si="33"/>
        <v>0</v>
      </c>
      <c r="S112" s="7">
        <f t="shared" si="18"/>
        <v>1</v>
      </c>
      <c r="T112" s="7">
        <f t="shared" si="19"/>
        <v>1</v>
      </c>
      <c r="U112" s="7">
        <f t="shared" si="20"/>
        <v>0</v>
      </c>
      <c r="V112" s="7">
        <f t="shared" si="21"/>
        <v>0</v>
      </c>
      <c r="W112" s="7">
        <f t="shared" si="22"/>
        <v>0</v>
      </c>
    </row>
    <row r="113" spans="1:23" x14ac:dyDescent="0.3">
      <c r="A113" s="5" t="s">
        <v>10</v>
      </c>
      <c r="B113" s="15">
        <v>21.59</v>
      </c>
      <c r="C113" s="17">
        <v>21.9</v>
      </c>
      <c r="D113" s="17">
        <v>18.7</v>
      </c>
      <c r="E113" s="17">
        <v>21.31</v>
      </c>
      <c r="F113" s="15"/>
      <c r="G113" s="15">
        <f t="shared" si="14"/>
        <v>0.30999999999999872</v>
      </c>
      <c r="H113" s="15">
        <f t="shared" si="15"/>
        <v>-2.8900000000000006</v>
      </c>
      <c r="I113" s="15">
        <f t="shared" si="16"/>
        <v>-0.28000000000000114</v>
      </c>
      <c r="J113" s="15"/>
      <c r="K113" s="15">
        <f t="shared" si="17"/>
        <v>0.30999999999999872</v>
      </c>
      <c r="L113" s="15">
        <f t="shared" si="17"/>
        <v>0</v>
      </c>
      <c r="M113" s="15">
        <f t="shared" si="17"/>
        <v>0</v>
      </c>
      <c r="O113" s="7">
        <f t="shared" si="33"/>
        <v>1</v>
      </c>
      <c r="P113" s="7">
        <f t="shared" si="33"/>
        <v>0</v>
      </c>
      <c r="Q113" s="7">
        <f t="shared" si="33"/>
        <v>0</v>
      </c>
      <c r="S113" s="7">
        <f t="shared" si="18"/>
        <v>1</v>
      </c>
      <c r="T113" s="7">
        <f t="shared" si="19"/>
        <v>1</v>
      </c>
      <c r="U113" s="7">
        <f t="shared" si="20"/>
        <v>0</v>
      </c>
      <c r="V113" s="7">
        <f t="shared" si="21"/>
        <v>0</v>
      </c>
      <c r="W113" s="7">
        <f t="shared" si="22"/>
        <v>0</v>
      </c>
    </row>
    <row r="114" spans="1:23" x14ac:dyDescent="0.3">
      <c r="A114" s="5" t="s">
        <v>11</v>
      </c>
      <c r="B114" s="15">
        <v>21.45</v>
      </c>
      <c r="C114" s="17">
        <v>22.07</v>
      </c>
      <c r="D114" s="17">
        <v>19.22</v>
      </c>
      <c r="E114" s="17">
        <v>20.399999999999999</v>
      </c>
      <c r="F114" s="15"/>
      <c r="G114" s="15">
        <f t="shared" si="14"/>
        <v>0.62000000000000099</v>
      </c>
      <c r="H114" s="15">
        <f t="shared" si="15"/>
        <v>-2.2300000000000004</v>
      </c>
      <c r="I114" s="15">
        <f t="shared" si="16"/>
        <v>-1.0500000000000007</v>
      </c>
      <c r="J114" s="15"/>
      <c r="K114" s="15">
        <f t="shared" si="17"/>
        <v>0.62000000000000099</v>
      </c>
      <c r="L114" s="15">
        <f t="shared" si="17"/>
        <v>0</v>
      </c>
      <c r="M114" s="15">
        <f t="shared" si="17"/>
        <v>0</v>
      </c>
      <c r="O114" s="7">
        <f t="shared" si="33"/>
        <v>1</v>
      </c>
      <c r="P114" s="7">
        <f t="shared" si="33"/>
        <v>0</v>
      </c>
      <c r="Q114" s="7">
        <f t="shared" si="33"/>
        <v>0</v>
      </c>
      <c r="S114" s="7">
        <f t="shared" si="18"/>
        <v>1</v>
      </c>
      <c r="T114" s="7">
        <f t="shared" si="19"/>
        <v>1</v>
      </c>
      <c r="U114" s="7">
        <f t="shared" si="20"/>
        <v>0</v>
      </c>
      <c r="V114" s="7">
        <f t="shared" si="21"/>
        <v>0</v>
      </c>
      <c r="W114" s="7">
        <f t="shared" si="22"/>
        <v>0</v>
      </c>
    </row>
    <row r="115" spans="1:23" x14ac:dyDescent="0.3">
      <c r="A115" s="5" t="s">
        <v>12</v>
      </c>
      <c r="B115" s="15">
        <v>20.04</v>
      </c>
      <c r="C115" s="15">
        <v>20.82</v>
      </c>
      <c r="D115" s="15">
        <v>20.6</v>
      </c>
      <c r="E115" s="15">
        <v>19.18</v>
      </c>
      <c r="F115" s="15"/>
      <c r="G115" s="15">
        <f t="shared" si="14"/>
        <v>0.78000000000000114</v>
      </c>
      <c r="H115" s="15">
        <f t="shared" si="15"/>
        <v>0.56000000000000227</v>
      </c>
      <c r="I115" s="15">
        <f t="shared" si="16"/>
        <v>-0.85999999999999943</v>
      </c>
      <c r="J115" s="15"/>
      <c r="K115" s="15">
        <f t="shared" si="17"/>
        <v>0.78000000000000114</v>
      </c>
      <c r="L115" s="15">
        <f t="shared" si="17"/>
        <v>0.56000000000000227</v>
      </c>
      <c r="M115" s="15">
        <f t="shared" si="17"/>
        <v>0</v>
      </c>
      <c r="O115" s="7">
        <f t="shared" si="33"/>
        <v>1</v>
      </c>
      <c r="P115" s="7">
        <f t="shared" si="33"/>
        <v>1</v>
      </c>
      <c r="Q115" s="7">
        <f t="shared" si="33"/>
        <v>0</v>
      </c>
      <c r="S115" s="7">
        <f t="shared" si="18"/>
        <v>2</v>
      </c>
      <c r="T115" s="7">
        <f t="shared" si="19"/>
        <v>0</v>
      </c>
      <c r="U115" s="7">
        <f t="shared" si="20"/>
        <v>1</v>
      </c>
      <c r="V115" s="7">
        <f t="shared" si="21"/>
        <v>0</v>
      </c>
      <c r="W115" s="7">
        <f t="shared" si="22"/>
        <v>0</v>
      </c>
    </row>
    <row r="116" spans="1:23" x14ac:dyDescent="0.3">
      <c r="A116" s="5" t="s">
        <v>20</v>
      </c>
      <c r="B116" s="15">
        <v>20.97</v>
      </c>
      <c r="C116" s="17">
        <v>19.75</v>
      </c>
      <c r="D116" s="17">
        <v>19.32</v>
      </c>
      <c r="E116" s="17">
        <v>16.29</v>
      </c>
      <c r="F116" s="15"/>
      <c r="G116" s="15">
        <f t="shared" si="14"/>
        <v>-1.2199999999999989</v>
      </c>
      <c r="H116" s="15">
        <f t="shared" si="15"/>
        <v>-1.6499999999999986</v>
      </c>
      <c r="I116" s="15">
        <f t="shared" si="16"/>
        <v>-4.68</v>
      </c>
      <c r="J116" s="15"/>
      <c r="K116" s="15">
        <f t="shared" si="17"/>
        <v>0</v>
      </c>
      <c r="L116" s="15">
        <f t="shared" si="17"/>
        <v>0</v>
      </c>
      <c r="M116" s="15">
        <f t="shared" si="17"/>
        <v>0</v>
      </c>
      <c r="O116" s="7">
        <f t="shared" si="33"/>
        <v>0</v>
      </c>
      <c r="P116" s="7">
        <f t="shared" si="33"/>
        <v>0</v>
      </c>
      <c r="Q116" s="7">
        <f t="shared" si="33"/>
        <v>0</v>
      </c>
      <c r="S116" s="7">
        <f t="shared" si="18"/>
        <v>0</v>
      </c>
      <c r="T116" s="7">
        <f t="shared" si="19"/>
        <v>0</v>
      </c>
      <c r="U116" s="7">
        <f t="shared" si="20"/>
        <v>0</v>
      </c>
      <c r="V116" s="7">
        <f t="shared" si="21"/>
        <v>0</v>
      </c>
      <c r="W116" s="7">
        <f t="shared" si="22"/>
        <v>1</v>
      </c>
    </row>
    <row r="117" spans="1:23" x14ac:dyDescent="0.3">
      <c r="A117" s="5" t="s">
        <v>2</v>
      </c>
      <c r="B117" s="15">
        <v>19.68</v>
      </c>
      <c r="C117" s="17">
        <v>18.46</v>
      </c>
      <c r="D117" s="17">
        <v>17.03</v>
      </c>
      <c r="E117" s="17">
        <v>14.67</v>
      </c>
      <c r="F117" s="15"/>
      <c r="G117" s="15">
        <f t="shared" si="14"/>
        <v>-1.2199999999999989</v>
      </c>
      <c r="H117" s="15">
        <f t="shared" si="15"/>
        <v>-2.6499999999999986</v>
      </c>
      <c r="I117" s="15">
        <f t="shared" si="16"/>
        <v>-5.01</v>
      </c>
      <c r="J117" s="15"/>
      <c r="K117" s="15">
        <f t="shared" si="17"/>
        <v>0</v>
      </c>
      <c r="L117" s="15">
        <f t="shared" si="17"/>
        <v>0</v>
      </c>
      <c r="M117" s="15">
        <f t="shared" si="17"/>
        <v>0</v>
      </c>
      <c r="O117" s="7">
        <f t="shared" si="33"/>
        <v>0</v>
      </c>
      <c r="P117" s="7">
        <f t="shared" si="33"/>
        <v>0</v>
      </c>
      <c r="Q117" s="7">
        <f t="shared" si="33"/>
        <v>0</v>
      </c>
      <c r="S117" s="7">
        <f t="shared" si="18"/>
        <v>0</v>
      </c>
      <c r="T117" s="7">
        <f t="shared" si="19"/>
        <v>0</v>
      </c>
      <c r="U117" s="7">
        <f t="shared" si="20"/>
        <v>0</v>
      </c>
      <c r="V117" s="7">
        <f t="shared" si="21"/>
        <v>0</v>
      </c>
      <c r="W117" s="7">
        <f t="shared" si="22"/>
        <v>1</v>
      </c>
    </row>
    <row r="118" spans="1:23" x14ac:dyDescent="0.3">
      <c r="A118" s="5" t="s">
        <v>3</v>
      </c>
      <c r="B118" s="17">
        <v>16.7</v>
      </c>
      <c r="C118" s="17">
        <v>15.63</v>
      </c>
      <c r="D118" s="17">
        <v>18</v>
      </c>
      <c r="E118" s="17">
        <v>14.17</v>
      </c>
      <c r="F118" s="15"/>
      <c r="G118" s="15">
        <f t="shared" si="14"/>
        <v>-1.0699999999999985</v>
      </c>
      <c r="H118" s="15">
        <f t="shared" si="15"/>
        <v>1.3000000000000007</v>
      </c>
      <c r="I118" s="15">
        <f t="shared" si="16"/>
        <v>-2.5299999999999994</v>
      </c>
      <c r="J118" s="15"/>
      <c r="K118" s="15">
        <f t="shared" si="17"/>
        <v>0</v>
      </c>
      <c r="L118" s="15">
        <f t="shared" si="17"/>
        <v>1.3000000000000007</v>
      </c>
      <c r="M118" s="15">
        <f t="shared" si="17"/>
        <v>0</v>
      </c>
      <c r="O118" s="7">
        <f t="shared" si="33"/>
        <v>0</v>
      </c>
      <c r="P118" s="7">
        <f t="shared" si="33"/>
        <v>1</v>
      </c>
      <c r="Q118" s="7">
        <f t="shared" si="33"/>
        <v>0</v>
      </c>
      <c r="S118" s="7">
        <f t="shared" si="18"/>
        <v>1</v>
      </c>
      <c r="T118" s="7">
        <f t="shared" si="19"/>
        <v>1</v>
      </c>
      <c r="U118" s="7">
        <f t="shared" si="20"/>
        <v>0</v>
      </c>
      <c r="V118" s="7">
        <f t="shared" si="21"/>
        <v>0</v>
      </c>
      <c r="W118" s="7">
        <f t="shared" si="22"/>
        <v>0</v>
      </c>
    </row>
    <row r="119" spans="1:23" x14ac:dyDescent="0.3">
      <c r="A119" s="5" t="s">
        <v>4</v>
      </c>
      <c r="B119" s="15">
        <v>18.61</v>
      </c>
      <c r="C119" s="17">
        <v>15.29</v>
      </c>
      <c r="D119" s="17">
        <v>16.760000000000002</v>
      </c>
      <c r="E119" s="17">
        <v>14.56</v>
      </c>
      <c r="F119" s="15"/>
      <c r="G119" s="15">
        <f t="shared" si="14"/>
        <v>-3.3200000000000003</v>
      </c>
      <c r="H119" s="15">
        <f t="shared" si="15"/>
        <v>-1.8499999999999979</v>
      </c>
      <c r="I119" s="15">
        <f t="shared" si="16"/>
        <v>-4.0499999999999989</v>
      </c>
      <c r="J119" s="15"/>
      <c r="K119" s="15">
        <f t="shared" si="17"/>
        <v>0</v>
      </c>
      <c r="L119" s="15">
        <f t="shared" si="17"/>
        <v>0</v>
      </c>
      <c r="M119" s="15">
        <f t="shared" si="17"/>
        <v>0</v>
      </c>
      <c r="O119" s="7">
        <f t="shared" si="33"/>
        <v>0</v>
      </c>
      <c r="P119" s="7">
        <f t="shared" si="33"/>
        <v>0</v>
      </c>
      <c r="Q119" s="7">
        <f t="shared" si="33"/>
        <v>0</v>
      </c>
      <c r="S119" s="7">
        <f t="shared" si="18"/>
        <v>0</v>
      </c>
      <c r="T119" s="7">
        <f t="shared" si="19"/>
        <v>0</v>
      </c>
      <c r="U119" s="7">
        <f t="shared" si="20"/>
        <v>0</v>
      </c>
      <c r="V119" s="7">
        <f t="shared" si="21"/>
        <v>0</v>
      </c>
      <c r="W119" s="7">
        <f t="shared" si="22"/>
        <v>1</v>
      </c>
    </row>
    <row r="120" spans="1:23" x14ac:dyDescent="0.3">
      <c r="A120" s="5" t="s">
        <v>5</v>
      </c>
      <c r="B120" s="15">
        <v>16.62</v>
      </c>
      <c r="C120" s="17">
        <v>15.51</v>
      </c>
      <c r="D120" s="17">
        <v>18.18</v>
      </c>
      <c r="E120" s="17">
        <v>15.26</v>
      </c>
      <c r="F120" s="15"/>
      <c r="G120" s="15">
        <f t="shared" si="14"/>
        <v>-1.1100000000000012</v>
      </c>
      <c r="H120" s="15">
        <f t="shared" si="15"/>
        <v>1.5599999999999987</v>
      </c>
      <c r="I120" s="15">
        <f t="shared" si="16"/>
        <v>-1.3600000000000012</v>
      </c>
      <c r="J120" s="15"/>
      <c r="K120" s="15">
        <f t="shared" si="17"/>
        <v>0</v>
      </c>
      <c r="L120" s="15">
        <f t="shared" si="17"/>
        <v>1.5599999999999987</v>
      </c>
      <c r="M120" s="15">
        <f t="shared" si="17"/>
        <v>0</v>
      </c>
      <c r="O120" s="7">
        <f t="shared" si="33"/>
        <v>0</v>
      </c>
      <c r="P120" s="7">
        <f t="shared" si="33"/>
        <v>1</v>
      </c>
      <c r="Q120" s="7">
        <f t="shared" si="33"/>
        <v>0</v>
      </c>
      <c r="S120" s="7">
        <f t="shared" si="18"/>
        <v>1</v>
      </c>
      <c r="T120" s="7">
        <f t="shared" si="19"/>
        <v>1</v>
      </c>
      <c r="U120" s="7">
        <f t="shared" si="20"/>
        <v>0</v>
      </c>
      <c r="V120" s="7">
        <f t="shared" si="21"/>
        <v>0</v>
      </c>
      <c r="W120" s="7">
        <f t="shared" si="22"/>
        <v>0</v>
      </c>
    </row>
    <row r="121" spans="1:23" x14ac:dyDescent="0.3">
      <c r="A121" s="5" t="s">
        <v>6</v>
      </c>
      <c r="B121" s="15">
        <v>18.18</v>
      </c>
      <c r="C121" s="17">
        <v>16.190000000000001</v>
      </c>
      <c r="D121" s="17">
        <v>20.25</v>
      </c>
      <c r="E121" s="17">
        <v>15.92</v>
      </c>
      <c r="F121" s="15"/>
      <c r="G121" s="15">
        <f t="shared" si="14"/>
        <v>-1.9899999999999984</v>
      </c>
      <c r="H121" s="15">
        <f t="shared" si="15"/>
        <v>2.0700000000000003</v>
      </c>
      <c r="I121" s="15">
        <f t="shared" si="16"/>
        <v>-2.2599999999999998</v>
      </c>
      <c r="J121" s="15"/>
      <c r="K121" s="15">
        <f t="shared" si="17"/>
        <v>0</v>
      </c>
      <c r="L121" s="15">
        <f t="shared" si="17"/>
        <v>2.0700000000000003</v>
      </c>
      <c r="M121" s="15">
        <f t="shared" si="17"/>
        <v>0</v>
      </c>
      <c r="O121" s="7">
        <f t="shared" si="33"/>
        <v>0</v>
      </c>
      <c r="P121" s="7">
        <f t="shared" si="33"/>
        <v>1</v>
      </c>
      <c r="Q121" s="7">
        <f t="shared" si="33"/>
        <v>0</v>
      </c>
      <c r="S121" s="7">
        <f t="shared" si="18"/>
        <v>1</v>
      </c>
      <c r="T121" s="7">
        <f t="shared" si="19"/>
        <v>1</v>
      </c>
      <c r="U121" s="7">
        <f t="shared" si="20"/>
        <v>0</v>
      </c>
      <c r="V121" s="7">
        <f t="shared" si="21"/>
        <v>0</v>
      </c>
      <c r="W121" s="7">
        <f t="shared" si="22"/>
        <v>0</v>
      </c>
    </row>
    <row r="122" spans="1:23" x14ac:dyDescent="0.3">
      <c r="A122" s="5" t="s">
        <v>7</v>
      </c>
      <c r="B122" s="15">
        <v>20.78</v>
      </c>
      <c r="C122" s="17">
        <v>16.809999999999999</v>
      </c>
      <c r="D122" s="17">
        <v>18.239999999999998</v>
      </c>
      <c r="E122" s="17">
        <v>16.600000000000001</v>
      </c>
      <c r="F122" s="15"/>
      <c r="G122" s="15">
        <f t="shared" si="14"/>
        <v>-3.9700000000000024</v>
      </c>
      <c r="H122" s="15">
        <f t="shared" si="15"/>
        <v>-2.5400000000000027</v>
      </c>
      <c r="I122" s="15">
        <f t="shared" si="16"/>
        <v>-4.18</v>
      </c>
      <c r="J122" s="15"/>
      <c r="K122" s="15">
        <f t="shared" si="17"/>
        <v>0</v>
      </c>
      <c r="L122" s="15">
        <f t="shared" si="17"/>
        <v>0</v>
      </c>
      <c r="M122" s="15">
        <f t="shared" si="17"/>
        <v>0</v>
      </c>
      <c r="O122" s="7">
        <f t="shared" si="33"/>
        <v>0</v>
      </c>
      <c r="P122" s="7">
        <f t="shared" si="33"/>
        <v>0</v>
      </c>
      <c r="Q122" s="7">
        <f t="shared" si="33"/>
        <v>0</v>
      </c>
      <c r="S122" s="7">
        <f t="shared" si="18"/>
        <v>0</v>
      </c>
      <c r="T122" s="7">
        <f t="shared" si="19"/>
        <v>0</v>
      </c>
      <c r="U122" s="7">
        <f t="shared" si="20"/>
        <v>0</v>
      </c>
      <c r="V122" s="7">
        <f t="shared" si="21"/>
        <v>0</v>
      </c>
      <c r="W122" s="7">
        <f t="shared" si="22"/>
        <v>1</v>
      </c>
    </row>
    <row r="123" spans="1:23" x14ac:dyDescent="0.3">
      <c r="A123" s="5" t="s">
        <v>8</v>
      </c>
      <c r="B123" s="15">
        <v>18.47</v>
      </c>
      <c r="C123" s="17">
        <v>17.45</v>
      </c>
      <c r="D123" s="17">
        <v>17.32</v>
      </c>
      <c r="E123" s="17">
        <v>16.64</v>
      </c>
      <c r="F123" s="15"/>
      <c r="G123" s="15">
        <f t="shared" si="14"/>
        <v>-1.0199999999999996</v>
      </c>
      <c r="H123" s="15">
        <f t="shared" si="15"/>
        <v>-1.1499999999999986</v>
      </c>
      <c r="I123" s="15">
        <f t="shared" si="16"/>
        <v>-1.8299999999999983</v>
      </c>
      <c r="J123" s="15"/>
      <c r="K123" s="15">
        <f t="shared" si="17"/>
        <v>0</v>
      </c>
      <c r="L123" s="15">
        <f t="shared" si="17"/>
        <v>0</v>
      </c>
      <c r="M123" s="15">
        <f t="shared" si="17"/>
        <v>0</v>
      </c>
      <c r="O123" s="7">
        <f t="shared" si="33"/>
        <v>0</v>
      </c>
      <c r="P123" s="7">
        <f t="shared" si="33"/>
        <v>0</v>
      </c>
      <c r="Q123" s="7">
        <f t="shared" si="33"/>
        <v>0</v>
      </c>
      <c r="S123" s="7">
        <f t="shared" si="18"/>
        <v>0</v>
      </c>
      <c r="T123" s="7">
        <f t="shared" si="19"/>
        <v>0</v>
      </c>
      <c r="U123" s="7">
        <f t="shared" si="20"/>
        <v>0</v>
      </c>
      <c r="V123" s="7">
        <f t="shared" si="21"/>
        <v>0</v>
      </c>
      <c r="W123" s="7">
        <f t="shared" si="22"/>
        <v>1</v>
      </c>
    </row>
    <row r="124" spans="1:23" x14ac:dyDescent="0.3">
      <c r="A124" s="5" t="s">
        <v>9</v>
      </c>
      <c r="B124" s="15">
        <v>17.649999999999999</v>
      </c>
      <c r="C124" s="17">
        <v>17.579999999999998</v>
      </c>
      <c r="D124" s="17">
        <v>16.28</v>
      </c>
      <c r="E124" s="17">
        <v>15.45</v>
      </c>
      <c r="F124" s="15"/>
      <c r="G124" s="15">
        <f t="shared" si="14"/>
        <v>-7.0000000000000284E-2</v>
      </c>
      <c r="H124" s="15">
        <f t="shared" si="15"/>
        <v>-1.3699999999999974</v>
      </c>
      <c r="I124" s="15">
        <f t="shared" si="16"/>
        <v>-2.1999999999999993</v>
      </c>
      <c r="J124" s="15"/>
      <c r="K124" s="15">
        <f t="shared" si="17"/>
        <v>0</v>
      </c>
      <c r="L124" s="15">
        <f t="shared" si="17"/>
        <v>0</v>
      </c>
      <c r="M124" s="15">
        <f t="shared" si="17"/>
        <v>0</v>
      </c>
      <c r="O124" s="7">
        <f t="shared" si="33"/>
        <v>0</v>
      </c>
      <c r="P124" s="7">
        <f t="shared" si="33"/>
        <v>0</v>
      </c>
      <c r="Q124" s="7">
        <f t="shared" si="33"/>
        <v>0</v>
      </c>
      <c r="S124" s="7">
        <f t="shared" si="18"/>
        <v>0</v>
      </c>
      <c r="T124" s="7">
        <f t="shared" si="19"/>
        <v>0</v>
      </c>
      <c r="U124" s="7">
        <f t="shared" si="20"/>
        <v>0</v>
      </c>
      <c r="V124" s="7">
        <f t="shared" si="21"/>
        <v>0</v>
      </c>
      <c r="W124" s="7">
        <f t="shared" si="22"/>
        <v>1</v>
      </c>
    </row>
    <row r="125" spans="1:23" x14ac:dyDescent="0.3">
      <c r="A125" s="5" t="s">
        <v>10</v>
      </c>
      <c r="B125" s="15">
        <v>15.53</v>
      </c>
      <c r="C125" s="17">
        <v>16.600000000000001</v>
      </c>
      <c r="D125" s="17">
        <v>17.059999999999999</v>
      </c>
      <c r="E125" s="17">
        <v>13.62</v>
      </c>
      <c r="F125" s="15"/>
      <c r="G125" s="15">
        <f t="shared" si="14"/>
        <v>1.0700000000000021</v>
      </c>
      <c r="H125" s="15">
        <f t="shared" si="15"/>
        <v>1.5299999999999994</v>
      </c>
      <c r="I125" s="15">
        <f t="shared" si="16"/>
        <v>-1.9100000000000001</v>
      </c>
      <c r="J125" s="15"/>
      <c r="K125" s="15">
        <f t="shared" si="17"/>
        <v>1.0700000000000021</v>
      </c>
      <c r="L125" s="15">
        <f t="shared" si="17"/>
        <v>1.5299999999999994</v>
      </c>
      <c r="M125" s="15">
        <f t="shared" si="17"/>
        <v>0</v>
      </c>
      <c r="O125" s="7">
        <f t="shared" si="33"/>
        <v>1</v>
      </c>
      <c r="P125" s="7">
        <f t="shared" si="33"/>
        <v>1</v>
      </c>
      <c r="Q125" s="7">
        <f t="shared" si="33"/>
        <v>0</v>
      </c>
      <c r="S125" s="7">
        <f t="shared" si="18"/>
        <v>2</v>
      </c>
      <c r="T125" s="7">
        <f t="shared" si="19"/>
        <v>0</v>
      </c>
      <c r="U125" s="7">
        <f t="shared" si="20"/>
        <v>1</v>
      </c>
      <c r="V125" s="7">
        <f t="shared" si="21"/>
        <v>0</v>
      </c>
      <c r="W125" s="7">
        <f t="shared" si="22"/>
        <v>0</v>
      </c>
    </row>
    <row r="126" spans="1:23" x14ac:dyDescent="0.3">
      <c r="A126" s="5" t="s">
        <v>11</v>
      </c>
      <c r="B126" s="15">
        <v>17.329999999999998</v>
      </c>
      <c r="C126" s="17">
        <v>14.45</v>
      </c>
      <c r="D126" s="17">
        <v>15.51</v>
      </c>
      <c r="E126" s="17">
        <v>12.25</v>
      </c>
      <c r="F126" s="15"/>
      <c r="G126" s="15">
        <f t="shared" si="14"/>
        <v>-2.879999999999999</v>
      </c>
      <c r="H126" s="15">
        <f t="shared" si="15"/>
        <v>-1.8199999999999985</v>
      </c>
      <c r="I126" s="15">
        <f t="shared" si="16"/>
        <v>-5.0799999999999983</v>
      </c>
      <c r="J126" s="15"/>
      <c r="K126" s="15">
        <f t="shared" si="17"/>
        <v>0</v>
      </c>
      <c r="L126" s="15">
        <f t="shared" si="17"/>
        <v>0</v>
      </c>
      <c r="M126" s="15">
        <f t="shared" si="17"/>
        <v>0</v>
      </c>
      <c r="O126" s="7">
        <f t="shared" si="33"/>
        <v>0</v>
      </c>
      <c r="P126" s="7">
        <f t="shared" si="33"/>
        <v>0</v>
      </c>
      <c r="Q126" s="7">
        <f t="shared" si="33"/>
        <v>0</v>
      </c>
      <c r="S126" s="7">
        <f t="shared" si="18"/>
        <v>0</v>
      </c>
      <c r="T126" s="7">
        <f t="shared" si="19"/>
        <v>0</v>
      </c>
      <c r="U126" s="7">
        <f t="shared" si="20"/>
        <v>0</v>
      </c>
      <c r="V126" s="7">
        <f t="shared" si="21"/>
        <v>0</v>
      </c>
      <c r="W126" s="7">
        <f t="shared" si="22"/>
        <v>1</v>
      </c>
    </row>
    <row r="127" spans="1:23" x14ac:dyDescent="0.3">
      <c r="A127" s="5" t="s">
        <v>12</v>
      </c>
      <c r="B127" s="17">
        <v>15.43</v>
      </c>
      <c r="C127" s="17">
        <v>11.21</v>
      </c>
      <c r="D127" s="17">
        <v>15.28</v>
      </c>
      <c r="E127" s="17">
        <v>10.35</v>
      </c>
      <c r="F127" s="15"/>
      <c r="G127" s="15">
        <f t="shared" si="14"/>
        <v>-4.2199999999999989</v>
      </c>
      <c r="H127" s="15">
        <f t="shared" si="15"/>
        <v>-0.15000000000000036</v>
      </c>
      <c r="I127" s="15">
        <f t="shared" si="16"/>
        <v>-5.08</v>
      </c>
      <c r="J127" s="15"/>
      <c r="K127" s="15">
        <f t="shared" si="17"/>
        <v>0</v>
      </c>
      <c r="L127" s="15">
        <f t="shared" si="17"/>
        <v>0</v>
      </c>
      <c r="M127" s="15">
        <f t="shared" si="17"/>
        <v>0</v>
      </c>
      <c r="O127" s="7">
        <f t="shared" si="33"/>
        <v>0</v>
      </c>
      <c r="P127" s="7">
        <f t="shared" si="33"/>
        <v>0</v>
      </c>
      <c r="Q127" s="7">
        <f t="shared" si="33"/>
        <v>0</v>
      </c>
      <c r="S127" s="7">
        <f t="shared" si="18"/>
        <v>0</v>
      </c>
      <c r="T127" s="7">
        <f t="shared" si="19"/>
        <v>0</v>
      </c>
      <c r="U127" s="7">
        <f t="shared" si="20"/>
        <v>0</v>
      </c>
      <c r="V127" s="7">
        <f t="shared" si="21"/>
        <v>0</v>
      </c>
      <c r="W127" s="7">
        <f t="shared" si="22"/>
        <v>1</v>
      </c>
    </row>
    <row r="128" spans="1:23" x14ac:dyDescent="0.3">
      <c r="A128" s="5" t="s">
        <v>21</v>
      </c>
      <c r="B128" s="17">
        <v>15.74</v>
      </c>
      <c r="C128" s="17">
        <v>10.41</v>
      </c>
      <c r="D128" s="17">
        <v>10.78</v>
      </c>
      <c r="E128" s="17">
        <v>9.59</v>
      </c>
      <c r="F128" s="15"/>
      <c r="G128" s="15">
        <f t="shared" si="14"/>
        <v>-5.33</v>
      </c>
      <c r="H128" s="15">
        <f t="shared" si="15"/>
        <v>-4.9600000000000009</v>
      </c>
      <c r="I128" s="15">
        <f t="shared" si="16"/>
        <v>-6.15</v>
      </c>
      <c r="J128" s="15"/>
      <c r="K128" s="15">
        <f t="shared" si="17"/>
        <v>0</v>
      </c>
      <c r="L128" s="15">
        <f t="shared" si="17"/>
        <v>0</v>
      </c>
      <c r="M128" s="15">
        <f t="shared" si="17"/>
        <v>0</v>
      </c>
      <c r="O128" s="7">
        <f t="shared" si="33"/>
        <v>0</v>
      </c>
      <c r="P128" s="7">
        <f t="shared" si="33"/>
        <v>0</v>
      </c>
      <c r="Q128" s="7">
        <f t="shared" si="33"/>
        <v>0</v>
      </c>
      <c r="S128" s="7">
        <f t="shared" si="18"/>
        <v>0</v>
      </c>
      <c r="T128" s="7">
        <f t="shared" si="19"/>
        <v>0</v>
      </c>
      <c r="U128" s="7">
        <f t="shared" si="20"/>
        <v>0</v>
      </c>
      <c r="V128" s="7">
        <f t="shared" si="21"/>
        <v>0</v>
      </c>
      <c r="W128" s="7">
        <f t="shared" si="22"/>
        <v>1</v>
      </c>
    </row>
    <row r="129" spans="1:23" x14ac:dyDescent="0.3">
      <c r="A129" s="5" t="s">
        <v>2</v>
      </c>
      <c r="B129" s="15">
        <v>10.72</v>
      </c>
      <c r="C129" s="17">
        <v>10.25</v>
      </c>
      <c r="D129" s="17">
        <v>9.31</v>
      </c>
      <c r="E129" s="17">
        <v>9.4499999999999993</v>
      </c>
      <c r="F129" s="15"/>
      <c r="G129" s="15">
        <f t="shared" si="14"/>
        <v>-0.47000000000000064</v>
      </c>
      <c r="H129" s="15">
        <f t="shared" si="15"/>
        <v>-1.4100000000000001</v>
      </c>
      <c r="I129" s="15">
        <f t="shared" si="16"/>
        <v>-1.2700000000000014</v>
      </c>
      <c r="J129" s="15"/>
      <c r="K129" s="15">
        <f t="shared" si="17"/>
        <v>0</v>
      </c>
      <c r="L129" s="15">
        <f t="shared" si="17"/>
        <v>0</v>
      </c>
      <c r="M129" s="15">
        <f t="shared" si="17"/>
        <v>0</v>
      </c>
      <c r="O129" s="7">
        <f t="shared" si="33"/>
        <v>0</v>
      </c>
      <c r="P129" s="7">
        <f t="shared" si="33"/>
        <v>0</v>
      </c>
      <c r="Q129" s="7">
        <f t="shared" si="33"/>
        <v>0</v>
      </c>
      <c r="S129" s="7">
        <f t="shared" si="18"/>
        <v>0</v>
      </c>
      <c r="T129" s="7">
        <f t="shared" si="19"/>
        <v>0</v>
      </c>
      <c r="U129" s="7">
        <f t="shared" si="20"/>
        <v>0</v>
      </c>
      <c r="V129" s="7">
        <f t="shared" si="21"/>
        <v>0</v>
      </c>
      <c r="W129" s="7">
        <f t="shared" si="22"/>
        <v>1</v>
      </c>
    </row>
    <row r="130" spans="1:23" x14ac:dyDescent="0.3">
      <c r="A130" s="5" t="s">
        <v>3</v>
      </c>
      <c r="B130" s="17">
        <v>9.43</v>
      </c>
      <c r="C130" s="17">
        <v>10.36</v>
      </c>
      <c r="D130" s="17">
        <v>10.44</v>
      </c>
      <c r="E130" s="17">
        <v>9.64</v>
      </c>
      <c r="F130" s="15"/>
      <c r="G130" s="15">
        <f t="shared" si="14"/>
        <v>0.92999999999999972</v>
      </c>
      <c r="H130" s="15">
        <f t="shared" si="15"/>
        <v>1.0099999999999998</v>
      </c>
      <c r="I130" s="15">
        <f t="shared" si="16"/>
        <v>0.21000000000000085</v>
      </c>
      <c r="J130" s="15"/>
      <c r="K130" s="15">
        <f t="shared" si="17"/>
        <v>0.92999999999999972</v>
      </c>
      <c r="L130" s="15">
        <f t="shared" si="17"/>
        <v>1.0099999999999998</v>
      </c>
      <c r="M130" s="15">
        <f t="shared" si="17"/>
        <v>0.21000000000000085</v>
      </c>
      <c r="O130" s="7">
        <f t="shared" si="33"/>
        <v>1</v>
      </c>
      <c r="P130" s="7">
        <f t="shared" si="33"/>
        <v>1</v>
      </c>
      <c r="Q130" s="7">
        <f t="shared" si="33"/>
        <v>1</v>
      </c>
      <c r="S130" s="7">
        <f t="shared" si="18"/>
        <v>3</v>
      </c>
      <c r="T130" s="7">
        <f t="shared" si="19"/>
        <v>0</v>
      </c>
      <c r="U130" s="7">
        <f t="shared" si="20"/>
        <v>0</v>
      </c>
      <c r="V130" s="7">
        <f t="shared" si="21"/>
        <v>1</v>
      </c>
      <c r="W130" s="7">
        <f t="shared" si="22"/>
        <v>0</v>
      </c>
    </row>
    <row r="131" spans="1:23" x14ac:dyDescent="0.3">
      <c r="A131" s="5" t="s">
        <v>4</v>
      </c>
      <c r="B131" s="15">
        <v>10.36</v>
      </c>
      <c r="C131" s="17">
        <v>10.49</v>
      </c>
      <c r="D131" s="17">
        <v>10.78</v>
      </c>
      <c r="E131" s="17">
        <v>9.82</v>
      </c>
      <c r="F131" s="15"/>
      <c r="G131" s="15">
        <f t="shared" si="14"/>
        <v>0.13000000000000078</v>
      </c>
      <c r="H131" s="15">
        <f t="shared" si="15"/>
        <v>0.41999999999999993</v>
      </c>
      <c r="I131" s="15">
        <f t="shared" si="16"/>
        <v>-0.53999999999999915</v>
      </c>
      <c r="J131" s="15"/>
      <c r="K131" s="15">
        <f t="shared" si="17"/>
        <v>0.13000000000000078</v>
      </c>
      <c r="L131" s="15">
        <f t="shared" si="17"/>
        <v>0.41999999999999993</v>
      </c>
      <c r="M131" s="15">
        <f t="shared" si="17"/>
        <v>0</v>
      </c>
      <c r="O131" s="7">
        <f t="shared" si="33"/>
        <v>1</v>
      </c>
      <c r="P131" s="7">
        <f t="shared" si="33"/>
        <v>1</v>
      </c>
      <c r="Q131" s="7">
        <f t="shared" si="33"/>
        <v>0</v>
      </c>
      <c r="S131" s="7">
        <f t="shared" si="18"/>
        <v>2</v>
      </c>
      <c r="T131" s="7">
        <f t="shared" si="19"/>
        <v>0</v>
      </c>
      <c r="U131" s="7">
        <f t="shared" si="20"/>
        <v>1</v>
      </c>
      <c r="V131" s="7">
        <f t="shared" si="21"/>
        <v>0</v>
      </c>
      <c r="W131" s="7">
        <f t="shared" si="22"/>
        <v>0</v>
      </c>
    </row>
    <row r="132" spans="1:23" x14ac:dyDescent="0.3">
      <c r="A132" s="5" t="s">
        <v>5</v>
      </c>
      <c r="B132" s="15">
        <v>10.97</v>
      </c>
      <c r="C132" s="17">
        <v>10.71</v>
      </c>
      <c r="D132" s="17">
        <v>9.84</v>
      </c>
      <c r="E132" s="17">
        <v>10.14</v>
      </c>
      <c r="F132" s="15"/>
      <c r="G132" s="15">
        <f t="shared" si="14"/>
        <v>-0.25999999999999979</v>
      </c>
      <c r="H132" s="15">
        <f t="shared" si="15"/>
        <v>-1.1300000000000008</v>
      </c>
      <c r="I132" s="15">
        <f t="shared" si="16"/>
        <v>-0.83000000000000007</v>
      </c>
      <c r="J132" s="15"/>
      <c r="K132" s="15">
        <f t="shared" si="17"/>
        <v>0</v>
      </c>
      <c r="L132" s="15">
        <f t="shared" si="17"/>
        <v>0</v>
      </c>
      <c r="M132" s="15">
        <f t="shared" si="17"/>
        <v>0</v>
      </c>
      <c r="O132" s="7">
        <f t="shared" si="33"/>
        <v>0</v>
      </c>
      <c r="P132" s="7">
        <f t="shared" si="33"/>
        <v>0</v>
      </c>
      <c r="Q132" s="7">
        <f t="shared" si="33"/>
        <v>0</v>
      </c>
      <c r="S132" s="7">
        <f t="shared" si="18"/>
        <v>0</v>
      </c>
      <c r="T132" s="7">
        <f t="shared" si="19"/>
        <v>0</v>
      </c>
      <c r="U132" s="7">
        <f t="shared" si="20"/>
        <v>0</v>
      </c>
      <c r="V132" s="7">
        <f t="shared" si="21"/>
        <v>0</v>
      </c>
      <c r="W132" s="7">
        <f t="shared" si="22"/>
        <v>1</v>
      </c>
    </row>
    <row r="133" spans="1:23" x14ac:dyDescent="0.3">
      <c r="A133" s="5" t="s">
        <v>6</v>
      </c>
      <c r="B133" s="15">
        <v>10.08</v>
      </c>
      <c r="C133" s="17">
        <v>10.79</v>
      </c>
      <c r="D133" s="17">
        <v>9.9700000000000006</v>
      </c>
      <c r="E133" s="17">
        <v>10.220000000000001</v>
      </c>
      <c r="F133" s="15"/>
      <c r="G133" s="15">
        <f t="shared" ref="G133:G139" si="34">+C133-B133</f>
        <v>0.70999999999999908</v>
      </c>
      <c r="H133" s="15">
        <f t="shared" ref="H133:H139" si="35">+D133-B133</f>
        <v>-0.10999999999999943</v>
      </c>
      <c r="I133" s="15">
        <f t="shared" ref="I133:I139" si="36">+E133-B133</f>
        <v>0.14000000000000057</v>
      </c>
      <c r="J133" s="15"/>
      <c r="K133" s="15">
        <f t="shared" ref="K133:M139" si="37">IF(G133&gt;0,G133,0)</f>
        <v>0.70999999999999908</v>
      </c>
      <c r="L133" s="15">
        <f t="shared" si="37"/>
        <v>0</v>
      </c>
      <c r="M133" s="15">
        <f t="shared" si="37"/>
        <v>0.14000000000000057</v>
      </c>
      <c r="O133" s="7">
        <f t="shared" ref="O133:Q139" si="38">IF(K133&gt;0,1,0)</f>
        <v>1</v>
      </c>
      <c r="P133" s="7">
        <f t="shared" si="38"/>
        <v>0</v>
      </c>
      <c r="Q133" s="7">
        <f t="shared" si="38"/>
        <v>1</v>
      </c>
      <c r="S133" s="7">
        <f t="shared" ref="S133:S139" si="39">SUM(O133:Q133)</f>
        <v>2</v>
      </c>
      <c r="T133" s="7">
        <f t="shared" ref="T133:T139" si="40">IF(S133=1,1,0)</f>
        <v>0</v>
      </c>
      <c r="U133" s="7">
        <f t="shared" ref="U133:U139" si="41">IF(S133=2,1,0)</f>
        <v>1</v>
      </c>
      <c r="V133" s="7">
        <f t="shared" ref="V133:V139" si="42">IF(S133=3,1,0)</f>
        <v>0</v>
      </c>
      <c r="W133" s="7">
        <f t="shared" ref="W133:W139" si="43">IF(S133=0,1,0)</f>
        <v>0</v>
      </c>
    </row>
    <row r="134" spans="1:23" x14ac:dyDescent="0.3">
      <c r="A134" s="5" t="s">
        <v>7</v>
      </c>
      <c r="B134" s="15">
        <v>10.26</v>
      </c>
      <c r="C134" s="17">
        <v>10.87</v>
      </c>
      <c r="D134" s="17">
        <v>9.9700000000000006</v>
      </c>
      <c r="E134" s="17">
        <v>10.15</v>
      </c>
      <c r="F134" s="15"/>
      <c r="G134" s="15">
        <f t="shared" si="34"/>
        <v>0.60999999999999943</v>
      </c>
      <c r="H134" s="15">
        <f t="shared" si="35"/>
        <v>-0.28999999999999915</v>
      </c>
      <c r="I134" s="15">
        <f t="shared" si="36"/>
        <v>-0.10999999999999943</v>
      </c>
      <c r="J134" s="15"/>
      <c r="K134" s="15">
        <f t="shared" si="37"/>
        <v>0.60999999999999943</v>
      </c>
      <c r="L134" s="15">
        <f t="shared" si="37"/>
        <v>0</v>
      </c>
      <c r="M134" s="15">
        <f t="shared" si="37"/>
        <v>0</v>
      </c>
      <c r="O134" s="7">
        <f t="shared" si="38"/>
        <v>1</v>
      </c>
      <c r="P134" s="7">
        <f t="shared" si="38"/>
        <v>0</v>
      </c>
      <c r="Q134" s="7">
        <f t="shared" si="38"/>
        <v>0</v>
      </c>
      <c r="S134" s="7">
        <f t="shared" si="39"/>
        <v>1</v>
      </c>
      <c r="T134" s="7">
        <f t="shared" si="40"/>
        <v>1</v>
      </c>
      <c r="U134" s="7">
        <f t="shared" si="41"/>
        <v>0</v>
      </c>
      <c r="V134" s="7">
        <f t="shared" si="42"/>
        <v>0</v>
      </c>
      <c r="W134" s="7">
        <f t="shared" si="43"/>
        <v>0</v>
      </c>
    </row>
    <row r="135" spans="1:23" x14ac:dyDescent="0.3">
      <c r="A135" s="5" t="s">
        <v>8</v>
      </c>
      <c r="B135" s="17">
        <v>10.039999999999999</v>
      </c>
      <c r="C135" s="17">
        <v>10.86</v>
      </c>
      <c r="D135" s="17">
        <v>11.2</v>
      </c>
      <c r="E135" s="17">
        <v>10.38</v>
      </c>
      <c r="F135" s="15"/>
      <c r="G135" s="15">
        <f t="shared" si="34"/>
        <v>0.82000000000000028</v>
      </c>
      <c r="H135" s="15">
        <f t="shared" si="35"/>
        <v>1.1600000000000001</v>
      </c>
      <c r="I135" s="15">
        <f t="shared" si="36"/>
        <v>0.34000000000000163</v>
      </c>
      <c r="J135" s="15"/>
      <c r="K135" s="15">
        <f t="shared" si="37"/>
        <v>0.82000000000000028</v>
      </c>
      <c r="L135" s="15">
        <f t="shared" si="37"/>
        <v>1.1600000000000001</v>
      </c>
      <c r="M135" s="15">
        <f t="shared" si="37"/>
        <v>0.34000000000000163</v>
      </c>
      <c r="O135" s="7">
        <f t="shared" si="38"/>
        <v>1</v>
      </c>
      <c r="P135" s="7">
        <f t="shared" si="38"/>
        <v>1</v>
      </c>
      <c r="Q135" s="7">
        <f t="shared" si="38"/>
        <v>1</v>
      </c>
      <c r="S135" s="7">
        <f t="shared" si="39"/>
        <v>3</v>
      </c>
      <c r="T135" s="7">
        <f t="shared" si="40"/>
        <v>0</v>
      </c>
      <c r="U135" s="7">
        <f t="shared" si="41"/>
        <v>0</v>
      </c>
      <c r="V135" s="7">
        <f t="shared" si="42"/>
        <v>1</v>
      </c>
      <c r="W135" s="7">
        <f t="shared" si="43"/>
        <v>0</v>
      </c>
    </row>
    <row r="136" spans="1:23" x14ac:dyDescent="0.3">
      <c r="A136" s="5" t="s">
        <v>9</v>
      </c>
      <c r="B136" s="15">
        <v>10.93</v>
      </c>
      <c r="C136" s="17">
        <v>11.01</v>
      </c>
      <c r="D136" s="17">
        <v>12.11</v>
      </c>
      <c r="E136" s="17">
        <v>11.15</v>
      </c>
      <c r="F136" s="15"/>
      <c r="G136" s="15">
        <f t="shared" si="34"/>
        <v>8.0000000000000071E-2</v>
      </c>
      <c r="H136" s="15">
        <f t="shared" si="35"/>
        <v>1.1799999999999997</v>
      </c>
      <c r="I136" s="15">
        <f t="shared" si="36"/>
        <v>0.22000000000000064</v>
      </c>
      <c r="J136" s="15"/>
      <c r="K136" s="15">
        <f t="shared" si="37"/>
        <v>8.0000000000000071E-2</v>
      </c>
      <c r="L136" s="15">
        <f t="shared" si="37"/>
        <v>1.1799999999999997</v>
      </c>
      <c r="M136" s="15">
        <f t="shared" si="37"/>
        <v>0.22000000000000064</v>
      </c>
      <c r="O136" s="7">
        <f t="shared" si="38"/>
        <v>1</v>
      </c>
      <c r="P136" s="7">
        <f t="shared" si="38"/>
        <v>1</v>
      </c>
      <c r="Q136" s="7">
        <f t="shared" si="38"/>
        <v>1</v>
      </c>
      <c r="S136" s="7">
        <f t="shared" si="39"/>
        <v>3</v>
      </c>
      <c r="T136" s="7">
        <f t="shared" si="40"/>
        <v>0</v>
      </c>
      <c r="U136" s="7">
        <f t="shared" si="41"/>
        <v>0</v>
      </c>
      <c r="V136" s="7">
        <f t="shared" si="42"/>
        <v>1</v>
      </c>
      <c r="W136" s="7">
        <f t="shared" si="43"/>
        <v>0</v>
      </c>
    </row>
    <row r="137" spans="1:23" x14ac:dyDescent="0.3">
      <c r="A137" s="5" t="s">
        <v>10</v>
      </c>
      <c r="B137" s="15">
        <v>12.35</v>
      </c>
      <c r="C137" s="17">
        <v>11.93</v>
      </c>
      <c r="D137" s="17">
        <v>12.82</v>
      </c>
      <c r="E137" s="17">
        <v>11.86</v>
      </c>
      <c r="F137" s="15"/>
      <c r="G137" s="15">
        <f t="shared" si="34"/>
        <v>-0.41999999999999993</v>
      </c>
      <c r="H137" s="15">
        <f t="shared" si="35"/>
        <v>0.47000000000000064</v>
      </c>
      <c r="I137" s="15">
        <f t="shared" si="36"/>
        <v>-0.49000000000000021</v>
      </c>
      <c r="J137" s="15"/>
      <c r="K137" s="15">
        <f t="shared" si="37"/>
        <v>0</v>
      </c>
      <c r="L137" s="15">
        <f t="shared" si="37"/>
        <v>0.47000000000000064</v>
      </c>
      <c r="M137" s="15">
        <f t="shared" si="37"/>
        <v>0</v>
      </c>
      <c r="O137" s="7">
        <f t="shared" si="38"/>
        <v>0</v>
      </c>
      <c r="P137" s="7">
        <f t="shared" si="38"/>
        <v>1</v>
      </c>
      <c r="Q137" s="7">
        <f t="shared" si="38"/>
        <v>0</v>
      </c>
      <c r="S137" s="7">
        <f t="shared" si="39"/>
        <v>1</v>
      </c>
      <c r="T137" s="7">
        <f t="shared" si="40"/>
        <v>1</v>
      </c>
      <c r="U137" s="7">
        <f t="shared" si="41"/>
        <v>0</v>
      </c>
      <c r="V137" s="7">
        <f t="shared" si="42"/>
        <v>0</v>
      </c>
      <c r="W137" s="7">
        <f t="shared" si="43"/>
        <v>0</v>
      </c>
    </row>
    <row r="138" spans="1:23" x14ac:dyDescent="0.3">
      <c r="A138" s="5" t="s">
        <v>11</v>
      </c>
      <c r="B138" s="15">
        <v>12.86</v>
      </c>
      <c r="C138" s="17">
        <v>13.24</v>
      </c>
      <c r="D138" s="17">
        <v>14.08</v>
      </c>
      <c r="E138" s="17">
        <v>13.25</v>
      </c>
      <c r="F138" s="15"/>
      <c r="G138" s="15">
        <f t="shared" si="34"/>
        <v>0.38000000000000078</v>
      </c>
      <c r="H138" s="15">
        <f t="shared" si="35"/>
        <v>1.2200000000000006</v>
      </c>
      <c r="I138" s="15">
        <f t="shared" si="36"/>
        <v>0.39000000000000057</v>
      </c>
      <c r="J138" s="15"/>
      <c r="K138" s="15">
        <f t="shared" si="37"/>
        <v>0.38000000000000078</v>
      </c>
      <c r="L138" s="15">
        <f t="shared" si="37"/>
        <v>1.2200000000000006</v>
      </c>
      <c r="M138" s="15">
        <f t="shared" si="37"/>
        <v>0.39000000000000057</v>
      </c>
      <c r="O138" s="7">
        <f t="shared" si="38"/>
        <v>1</v>
      </c>
      <c r="P138" s="7">
        <f t="shared" si="38"/>
        <v>1</v>
      </c>
      <c r="Q138" s="7">
        <f t="shared" si="38"/>
        <v>1</v>
      </c>
      <c r="S138" s="7">
        <f t="shared" si="39"/>
        <v>3</v>
      </c>
      <c r="T138" s="7">
        <f t="shared" si="40"/>
        <v>0</v>
      </c>
      <c r="U138" s="7">
        <f t="shared" si="41"/>
        <v>0</v>
      </c>
      <c r="V138" s="7">
        <f t="shared" si="42"/>
        <v>1</v>
      </c>
      <c r="W138" s="7">
        <f t="shared" si="43"/>
        <v>0</v>
      </c>
    </row>
    <row r="139" spans="1:23" x14ac:dyDescent="0.3">
      <c r="A139" s="5" t="s">
        <v>12</v>
      </c>
      <c r="B139" s="15">
        <v>13.99</v>
      </c>
      <c r="C139" s="17">
        <v>14.25</v>
      </c>
      <c r="D139" s="17">
        <v>14.98</v>
      </c>
      <c r="E139" s="17">
        <v>15.01</v>
      </c>
      <c r="F139" s="15"/>
      <c r="G139" s="15">
        <f t="shared" si="34"/>
        <v>0.25999999999999979</v>
      </c>
      <c r="H139" s="15">
        <f t="shared" si="35"/>
        <v>0.99000000000000021</v>
      </c>
      <c r="I139" s="15">
        <f t="shared" si="36"/>
        <v>1.0199999999999996</v>
      </c>
      <c r="J139" s="15"/>
      <c r="K139" s="15">
        <f t="shared" si="37"/>
        <v>0.25999999999999979</v>
      </c>
      <c r="L139" s="15">
        <f t="shared" si="37"/>
        <v>0.99000000000000021</v>
      </c>
      <c r="M139" s="15">
        <f t="shared" si="37"/>
        <v>1.0199999999999996</v>
      </c>
      <c r="O139" s="7">
        <f t="shared" si="38"/>
        <v>1</v>
      </c>
      <c r="P139" s="7">
        <f t="shared" si="38"/>
        <v>1</v>
      </c>
      <c r="Q139" s="7">
        <f t="shared" si="38"/>
        <v>1</v>
      </c>
      <c r="S139" s="7">
        <f t="shared" si="39"/>
        <v>3</v>
      </c>
      <c r="T139" s="7">
        <f t="shared" si="40"/>
        <v>0</v>
      </c>
      <c r="U139" s="7">
        <f t="shared" si="41"/>
        <v>0</v>
      </c>
      <c r="V139" s="7">
        <f t="shared" si="42"/>
        <v>1</v>
      </c>
      <c r="W139" s="7">
        <f t="shared" si="43"/>
        <v>0</v>
      </c>
    </row>
    <row r="140" spans="1:23" x14ac:dyDescent="0.3">
      <c r="A140" s="5"/>
      <c r="B140" s="15"/>
      <c r="C140" s="17"/>
      <c r="D140" s="17"/>
      <c r="E140" s="17"/>
      <c r="F140" s="15"/>
      <c r="G140" s="15"/>
      <c r="H140" s="15"/>
      <c r="I140" s="15"/>
      <c r="J140" s="15"/>
      <c r="K140" s="15"/>
      <c r="L140" s="15"/>
      <c r="M140" s="15"/>
    </row>
    <row r="141" spans="1:23" x14ac:dyDescent="0.3">
      <c r="A141" s="5"/>
      <c r="B141" s="15"/>
      <c r="C141" s="17"/>
      <c r="D141" s="17"/>
      <c r="E141" s="17"/>
      <c r="F141" s="15"/>
      <c r="G141" s="15"/>
      <c r="H141" s="15"/>
      <c r="I141" s="15"/>
      <c r="J141" s="15"/>
      <c r="K141" s="15"/>
      <c r="L141" s="15"/>
      <c r="M141" s="15"/>
    </row>
    <row r="142" spans="1:23" x14ac:dyDescent="0.3">
      <c r="A142" s="5"/>
      <c r="B142" s="15"/>
      <c r="C142" s="17"/>
      <c r="D142" s="17"/>
      <c r="E142" s="17"/>
      <c r="F142" s="15"/>
      <c r="G142" s="15"/>
      <c r="H142" s="15"/>
      <c r="I142" s="15"/>
      <c r="J142" s="15"/>
      <c r="K142" s="15"/>
      <c r="L142" s="15"/>
      <c r="M142" s="15"/>
      <c r="W142" s="9" t="s">
        <v>87</v>
      </c>
    </row>
    <row r="143" spans="1:23" x14ac:dyDescent="0.3">
      <c r="A143" s="5"/>
      <c r="B143" s="15"/>
      <c r="C143" s="17"/>
      <c r="D143" s="17"/>
      <c r="E143" s="17"/>
      <c r="F143" s="15"/>
      <c r="G143" s="15"/>
      <c r="H143" s="15"/>
      <c r="I143" s="15"/>
      <c r="J143" s="15"/>
      <c r="K143" s="15"/>
      <c r="L143" s="15"/>
      <c r="M143" s="15"/>
    </row>
    <row r="144" spans="1:23" x14ac:dyDescent="0.3">
      <c r="V144" s="32" t="str">
        <f>+V48</f>
        <v>Exhibit NMPF - 37A</v>
      </c>
    </row>
    <row r="145" spans="1:23" x14ac:dyDescent="0.3">
      <c r="A145" s="21" t="s">
        <v>61</v>
      </c>
    </row>
    <row r="146" spans="1:23" ht="103.8" customHeight="1" x14ac:dyDescent="0.3">
      <c r="A146" s="1"/>
      <c r="B146" s="2" t="s">
        <v>60</v>
      </c>
      <c r="C146" s="2" t="s">
        <v>36</v>
      </c>
      <c r="D146" s="2" t="s">
        <v>37</v>
      </c>
      <c r="E146" s="2" t="s">
        <v>38</v>
      </c>
      <c r="G146" s="2" t="s">
        <v>39</v>
      </c>
      <c r="H146" s="2" t="s">
        <v>40</v>
      </c>
      <c r="I146" s="2" t="s">
        <v>41</v>
      </c>
      <c r="K146" s="2" t="s">
        <v>44</v>
      </c>
      <c r="L146" s="2" t="s">
        <v>43</v>
      </c>
      <c r="M146" s="2" t="s">
        <v>42</v>
      </c>
      <c r="O146" s="2" t="s">
        <v>54</v>
      </c>
      <c r="P146" s="2" t="s">
        <v>45</v>
      </c>
      <c r="Q146" s="2" t="s">
        <v>46</v>
      </c>
      <c r="R146" s="2"/>
      <c r="S146" s="2" t="s">
        <v>55</v>
      </c>
      <c r="T146" s="2" t="s">
        <v>56</v>
      </c>
      <c r="U146" s="2" t="s">
        <v>57</v>
      </c>
      <c r="V146" s="2" t="s">
        <v>58</v>
      </c>
      <c r="W146" s="2" t="s">
        <v>59</v>
      </c>
    </row>
    <row r="147" spans="1:23" x14ac:dyDescent="0.3">
      <c r="A147" s="5"/>
      <c r="B147" s="15"/>
      <c r="C147" s="17"/>
      <c r="D147" s="17"/>
      <c r="E147" s="17"/>
      <c r="F147" s="15"/>
      <c r="G147" s="15"/>
      <c r="H147" s="15"/>
      <c r="I147" s="15"/>
      <c r="J147" s="15"/>
      <c r="K147" s="15"/>
      <c r="L147" s="15"/>
      <c r="M147" s="15"/>
    </row>
    <row r="148" spans="1:23" x14ac:dyDescent="0.3">
      <c r="A148" s="5" t="s">
        <v>22</v>
      </c>
      <c r="B148" s="17">
        <v>15.03</v>
      </c>
      <c r="C148" s="17">
        <v>15.22</v>
      </c>
      <c r="D148" s="17">
        <v>14.5</v>
      </c>
      <c r="E148" s="17">
        <v>13.85</v>
      </c>
      <c r="F148" s="15"/>
      <c r="G148" s="15">
        <f t="shared" si="14"/>
        <v>0.19000000000000128</v>
      </c>
      <c r="H148" s="15">
        <f t="shared" si="15"/>
        <v>-0.52999999999999936</v>
      </c>
      <c r="I148" s="15">
        <f t="shared" si="16"/>
        <v>-1.1799999999999997</v>
      </c>
      <c r="J148" s="15"/>
      <c r="K148" s="15">
        <f t="shared" si="17"/>
        <v>0.19000000000000128</v>
      </c>
      <c r="L148" s="15">
        <f t="shared" si="17"/>
        <v>0</v>
      </c>
      <c r="M148" s="15">
        <f t="shared" si="17"/>
        <v>0</v>
      </c>
      <c r="O148" s="7">
        <f t="shared" si="33"/>
        <v>1</v>
      </c>
      <c r="P148" s="7">
        <f t="shared" si="33"/>
        <v>0</v>
      </c>
      <c r="Q148" s="7">
        <f t="shared" si="33"/>
        <v>0</v>
      </c>
      <c r="S148" s="7">
        <f t="shared" si="18"/>
        <v>1</v>
      </c>
      <c r="T148" s="7">
        <f t="shared" si="19"/>
        <v>1</v>
      </c>
      <c r="U148" s="7">
        <f t="shared" si="20"/>
        <v>0</v>
      </c>
      <c r="V148" s="7">
        <f t="shared" si="21"/>
        <v>0</v>
      </c>
      <c r="W148" s="7">
        <f t="shared" si="22"/>
        <v>0</v>
      </c>
    </row>
    <row r="149" spans="1:23" x14ac:dyDescent="0.3">
      <c r="A149" s="5" t="s">
        <v>2</v>
      </c>
      <c r="B149" s="15">
        <v>14.84</v>
      </c>
      <c r="C149" s="17">
        <v>15.65</v>
      </c>
      <c r="D149" s="17">
        <v>14.28</v>
      </c>
      <c r="E149" s="17">
        <v>12.9</v>
      </c>
      <c r="F149" s="15"/>
      <c r="G149" s="15">
        <f t="shared" si="14"/>
        <v>0.8100000000000005</v>
      </c>
      <c r="H149" s="15">
        <f t="shared" si="15"/>
        <v>-0.5600000000000005</v>
      </c>
      <c r="I149" s="15">
        <f t="shared" si="16"/>
        <v>-1.9399999999999995</v>
      </c>
      <c r="J149" s="15"/>
      <c r="K149" s="15">
        <f t="shared" si="17"/>
        <v>0.8100000000000005</v>
      </c>
      <c r="L149" s="15">
        <f t="shared" si="17"/>
        <v>0</v>
      </c>
      <c r="M149" s="15">
        <f t="shared" si="17"/>
        <v>0</v>
      </c>
      <c r="O149" s="7">
        <f t="shared" si="33"/>
        <v>1</v>
      </c>
      <c r="P149" s="7">
        <f t="shared" si="33"/>
        <v>0</v>
      </c>
      <c r="Q149" s="7">
        <f t="shared" si="33"/>
        <v>0</v>
      </c>
      <c r="S149" s="7">
        <f t="shared" si="18"/>
        <v>1</v>
      </c>
      <c r="T149" s="7">
        <f t="shared" si="19"/>
        <v>1</v>
      </c>
      <c r="U149" s="7">
        <f t="shared" si="20"/>
        <v>0</v>
      </c>
      <c r="V149" s="7">
        <f t="shared" si="21"/>
        <v>0</v>
      </c>
      <c r="W149" s="7">
        <f t="shared" si="22"/>
        <v>0</v>
      </c>
    </row>
    <row r="150" spans="1:23" x14ac:dyDescent="0.3">
      <c r="A150" s="5" t="s">
        <v>3</v>
      </c>
      <c r="B150" s="17">
        <v>14.34</v>
      </c>
      <c r="C150" s="17">
        <v>14.46</v>
      </c>
      <c r="D150" s="17">
        <v>12.78</v>
      </c>
      <c r="E150" s="17">
        <v>12.92</v>
      </c>
      <c r="F150" s="15"/>
      <c r="G150" s="15">
        <f t="shared" si="14"/>
        <v>0.12000000000000099</v>
      </c>
      <c r="H150" s="15">
        <f t="shared" si="15"/>
        <v>-1.5600000000000005</v>
      </c>
      <c r="I150" s="15">
        <f t="shared" si="16"/>
        <v>-1.42</v>
      </c>
      <c r="J150" s="15"/>
      <c r="K150" s="15">
        <f t="shared" si="17"/>
        <v>0.12000000000000099</v>
      </c>
      <c r="L150" s="15">
        <f t="shared" si="17"/>
        <v>0</v>
      </c>
      <c r="M150" s="15">
        <f t="shared" si="17"/>
        <v>0</v>
      </c>
      <c r="O150" s="7">
        <f t="shared" si="33"/>
        <v>1</v>
      </c>
      <c r="P150" s="7">
        <f t="shared" si="33"/>
        <v>0</v>
      </c>
      <c r="Q150" s="7">
        <f t="shared" si="33"/>
        <v>0</v>
      </c>
      <c r="S150" s="7">
        <f t="shared" si="18"/>
        <v>1</v>
      </c>
      <c r="T150" s="7">
        <f t="shared" si="19"/>
        <v>1</v>
      </c>
      <c r="U150" s="7">
        <f t="shared" si="20"/>
        <v>0</v>
      </c>
      <c r="V150" s="7">
        <f t="shared" si="21"/>
        <v>0</v>
      </c>
      <c r="W150" s="7">
        <f t="shared" si="22"/>
        <v>0</v>
      </c>
    </row>
    <row r="151" spans="1:23" x14ac:dyDescent="0.3">
      <c r="A151" s="5" t="s">
        <v>4</v>
      </c>
      <c r="B151" s="15">
        <v>13.22</v>
      </c>
      <c r="C151" s="17">
        <v>13.78</v>
      </c>
      <c r="D151" s="17">
        <v>12.92</v>
      </c>
      <c r="E151" s="17">
        <v>13.73</v>
      </c>
      <c r="F151" s="15"/>
      <c r="G151" s="15">
        <f t="shared" si="14"/>
        <v>0.55999999999999872</v>
      </c>
      <c r="H151" s="15">
        <f t="shared" si="15"/>
        <v>-0.30000000000000071</v>
      </c>
      <c r="I151" s="15">
        <f t="shared" si="16"/>
        <v>0.50999999999999979</v>
      </c>
      <c r="J151" s="15"/>
      <c r="K151" s="15">
        <f t="shared" si="17"/>
        <v>0.55999999999999872</v>
      </c>
      <c r="L151" s="15">
        <f t="shared" si="17"/>
        <v>0</v>
      </c>
      <c r="M151" s="15">
        <f t="shared" si="17"/>
        <v>0.50999999999999979</v>
      </c>
      <c r="O151" s="7">
        <f t="shared" si="33"/>
        <v>1</v>
      </c>
      <c r="P151" s="7">
        <f t="shared" si="33"/>
        <v>0</v>
      </c>
      <c r="Q151" s="7">
        <f t="shared" si="33"/>
        <v>1</v>
      </c>
      <c r="S151" s="7">
        <f t="shared" si="18"/>
        <v>2</v>
      </c>
      <c r="T151" s="7">
        <f t="shared" si="19"/>
        <v>0</v>
      </c>
      <c r="U151" s="7">
        <f t="shared" si="20"/>
        <v>1</v>
      </c>
      <c r="V151" s="7">
        <f t="shared" si="21"/>
        <v>0</v>
      </c>
      <c r="W151" s="7">
        <f t="shared" si="22"/>
        <v>0</v>
      </c>
    </row>
    <row r="152" spans="1:23" x14ac:dyDescent="0.3">
      <c r="A152" s="5" t="s">
        <v>5</v>
      </c>
      <c r="B152" s="15">
        <v>13.8</v>
      </c>
      <c r="C152" s="17">
        <v>14.9</v>
      </c>
      <c r="D152" s="17">
        <v>13.38</v>
      </c>
      <c r="E152" s="17">
        <v>15.29</v>
      </c>
      <c r="F152" s="15"/>
      <c r="G152" s="15">
        <f t="shared" si="14"/>
        <v>1.0999999999999996</v>
      </c>
      <c r="H152" s="15">
        <f t="shared" si="15"/>
        <v>-0.41999999999999993</v>
      </c>
      <c r="I152" s="15">
        <f t="shared" si="16"/>
        <v>1.4899999999999984</v>
      </c>
      <c r="J152" s="15"/>
      <c r="K152" s="15">
        <f t="shared" si="17"/>
        <v>1.0999999999999996</v>
      </c>
      <c r="L152" s="15">
        <f t="shared" si="17"/>
        <v>0</v>
      </c>
      <c r="M152" s="15">
        <f t="shared" si="17"/>
        <v>1.4899999999999984</v>
      </c>
      <c r="O152" s="7">
        <f t="shared" si="33"/>
        <v>1</v>
      </c>
      <c r="P152" s="7">
        <f t="shared" si="33"/>
        <v>0</v>
      </c>
      <c r="Q152" s="7">
        <f t="shared" si="33"/>
        <v>1</v>
      </c>
      <c r="S152" s="7">
        <f t="shared" si="18"/>
        <v>2</v>
      </c>
      <c r="T152" s="7">
        <f t="shared" si="19"/>
        <v>0</v>
      </c>
      <c r="U152" s="7">
        <f t="shared" si="20"/>
        <v>1</v>
      </c>
      <c r="V152" s="7">
        <f t="shared" si="21"/>
        <v>0</v>
      </c>
      <c r="W152" s="7">
        <f t="shared" si="22"/>
        <v>0</v>
      </c>
    </row>
    <row r="153" spans="1:23" x14ac:dyDescent="0.3">
      <c r="A153" s="5" t="s">
        <v>6</v>
      </c>
      <c r="B153" s="15">
        <v>15.28</v>
      </c>
      <c r="C153" s="17">
        <v>16.010000000000002</v>
      </c>
      <c r="D153" s="17">
        <v>13.62</v>
      </c>
      <c r="E153" s="17">
        <v>15.45</v>
      </c>
      <c r="F153" s="15"/>
      <c r="G153" s="15">
        <f t="shared" si="14"/>
        <v>0.7300000000000022</v>
      </c>
      <c r="H153" s="15">
        <f t="shared" si="15"/>
        <v>-1.6600000000000001</v>
      </c>
      <c r="I153" s="15">
        <f t="shared" si="16"/>
        <v>0.16999999999999993</v>
      </c>
      <c r="J153" s="15"/>
      <c r="K153" s="15">
        <f t="shared" si="17"/>
        <v>0.7300000000000022</v>
      </c>
      <c r="L153" s="15">
        <f t="shared" si="17"/>
        <v>0</v>
      </c>
      <c r="M153" s="15">
        <f t="shared" si="17"/>
        <v>0.16999999999999993</v>
      </c>
      <c r="O153" s="7">
        <f t="shared" si="33"/>
        <v>1</v>
      </c>
      <c r="P153" s="7">
        <f t="shared" si="33"/>
        <v>0</v>
      </c>
      <c r="Q153" s="7">
        <f t="shared" si="33"/>
        <v>1</v>
      </c>
      <c r="S153" s="7">
        <f t="shared" si="18"/>
        <v>2</v>
      </c>
      <c r="T153" s="7">
        <f t="shared" si="19"/>
        <v>0</v>
      </c>
      <c r="U153" s="7">
        <f t="shared" si="20"/>
        <v>1</v>
      </c>
      <c r="V153" s="7">
        <f t="shared" si="21"/>
        <v>0</v>
      </c>
      <c r="W153" s="7">
        <f t="shared" si="22"/>
        <v>0</v>
      </c>
    </row>
    <row r="154" spans="1:23" x14ac:dyDescent="0.3">
      <c r="A154" s="5" t="s">
        <v>7</v>
      </c>
      <c r="B154" s="17">
        <v>15.66</v>
      </c>
      <c r="C154" s="17">
        <v>17.100000000000001</v>
      </c>
      <c r="D154" s="17">
        <v>13.74</v>
      </c>
      <c r="E154" s="17">
        <v>15.75</v>
      </c>
      <c r="F154" s="15"/>
      <c r="G154" s="15">
        <f t="shared" si="14"/>
        <v>1.4400000000000013</v>
      </c>
      <c r="H154" s="15">
        <f t="shared" si="15"/>
        <v>-1.92</v>
      </c>
      <c r="I154" s="15">
        <f t="shared" si="16"/>
        <v>8.9999999999999858E-2</v>
      </c>
      <c r="J154" s="15"/>
      <c r="K154" s="15">
        <f t="shared" si="17"/>
        <v>1.4400000000000013</v>
      </c>
      <c r="L154" s="15">
        <f t="shared" si="17"/>
        <v>0</v>
      </c>
      <c r="M154" s="15">
        <f t="shared" si="17"/>
        <v>8.9999999999999858E-2</v>
      </c>
      <c r="O154" s="7">
        <f t="shared" si="33"/>
        <v>1</v>
      </c>
      <c r="P154" s="7">
        <f t="shared" si="33"/>
        <v>0</v>
      </c>
      <c r="Q154" s="7">
        <f t="shared" si="33"/>
        <v>1</v>
      </c>
      <c r="S154" s="7">
        <f t="shared" si="18"/>
        <v>2</v>
      </c>
      <c r="T154" s="7">
        <f t="shared" si="19"/>
        <v>0</v>
      </c>
      <c r="U154" s="7">
        <f t="shared" si="20"/>
        <v>1</v>
      </c>
      <c r="V154" s="7">
        <f t="shared" si="21"/>
        <v>0</v>
      </c>
      <c r="W154" s="7">
        <f t="shared" si="22"/>
        <v>0</v>
      </c>
    </row>
    <row r="155" spans="1:23" x14ac:dyDescent="0.3">
      <c r="A155" s="5" t="s">
        <v>8</v>
      </c>
      <c r="B155" s="17">
        <v>15.77</v>
      </c>
      <c r="C155" s="17">
        <v>16.98</v>
      </c>
      <c r="D155" s="17">
        <v>15.18</v>
      </c>
      <c r="E155" s="17">
        <v>15.61</v>
      </c>
      <c r="F155" s="15"/>
      <c r="G155" s="15">
        <f t="shared" si="14"/>
        <v>1.2100000000000009</v>
      </c>
      <c r="H155" s="15">
        <f t="shared" si="15"/>
        <v>-0.58999999999999986</v>
      </c>
      <c r="I155" s="15">
        <f t="shared" si="16"/>
        <v>-0.16000000000000014</v>
      </c>
      <c r="J155" s="15"/>
      <c r="K155" s="15">
        <f t="shared" si="17"/>
        <v>1.2100000000000009</v>
      </c>
      <c r="L155" s="15">
        <f t="shared" si="17"/>
        <v>0</v>
      </c>
      <c r="M155" s="15">
        <f t="shared" si="17"/>
        <v>0</v>
      </c>
      <c r="O155" s="7">
        <f t="shared" si="33"/>
        <v>1</v>
      </c>
      <c r="P155" s="7">
        <f t="shared" si="33"/>
        <v>0</v>
      </c>
      <c r="Q155" s="7">
        <f t="shared" si="33"/>
        <v>0</v>
      </c>
      <c r="S155" s="7">
        <f t="shared" si="18"/>
        <v>1</v>
      </c>
      <c r="T155" s="7">
        <f t="shared" si="19"/>
        <v>1</v>
      </c>
      <c r="U155" s="7">
        <f t="shared" si="20"/>
        <v>0</v>
      </c>
      <c r="V155" s="7">
        <f t="shared" si="21"/>
        <v>0</v>
      </c>
      <c r="W155" s="7">
        <f t="shared" si="22"/>
        <v>0</v>
      </c>
    </row>
    <row r="156" spans="1:23" x14ac:dyDescent="0.3">
      <c r="A156" s="5" t="s">
        <v>9</v>
      </c>
      <c r="B156" s="15">
        <v>15.5</v>
      </c>
      <c r="C156" s="17">
        <v>17.600000000000001</v>
      </c>
      <c r="D156" s="17">
        <v>16.260000000000002</v>
      </c>
      <c r="E156" s="17">
        <v>16.760000000000002</v>
      </c>
      <c r="F156" s="15"/>
      <c r="G156" s="15">
        <f t="shared" si="14"/>
        <v>2.1000000000000014</v>
      </c>
      <c r="H156" s="15">
        <f t="shared" si="15"/>
        <v>0.76000000000000156</v>
      </c>
      <c r="I156" s="15">
        <f t="shared" si="16"/>
        <v>1.2600000000000016</v>
      </c>
      <c r="J156" s="15"/>
      <c r="K156" s="15">
        <f t="shared" si="17"/>
        <v>2.1000000000000014</v>
      </c>
      <c r="L156" s="15">
        <f t="shared" si="17"/>
        <v>0.76000000000000156</v>
      </c>
      <c r="M156" s="15">
        <f t="shared" si="17"/>
        <v>1.2600000000000016</v>
      </c>
      <c r="O156" s="7">
        <f t="shared" si="33"/>
        <v>1</v>
      </c>
      <c r="P156" s="7">
        <f t="shared" si="33"/>
        <v>1</v>
      </c>
      <c r="Q156" s="7">
        <f t="shared" si="33"/>
        <v>1</v>
      </c>
      <c r="S156" s="7">
        <f t="shared" si="18"/>
        <v>3</v>
      </c>
      <c r="T156" s="7">
        <f t="shared" si="19"/>
        <v>0</v>
      </c>
      <c r="U156" s="7">
        <f t="shared" si="20"/>
        <v>0</v>
      </c>
      <c r="V156" s="7">
        <f t="shared" si="21"/>
        <v>1</v>
      </c>
      <c r="W156" s="7">
        <f t="shared" si="22"/>
        <v>0</v>
      </c>
    </row>
    <row r="157" spans="1:23" x14ac:dyDescent="0.3">
      <c r="A157" s="5" t="s">
        <v>10</v>
      </c>
      <c r="B157" s="15">
        <v>16.579999999999998</v>
      </c>
      <c r="C157" s="17">
        <v>17.57</v>
      </c>
      <c r="D157" s="17">
        <v>16.940000000000001</v>
      </c>
      <c r="E157" s="17">
        <v>17.149999999999999</v>
      </c>
      <c r="F157" s="15"/>
      <c r="G157" s="15">
        <f t="shared" ref="G157:G224" si="44">+C157-B157</f>
        <v>0.99000000000000199</v>
      </c>
      <c r="H157" s="15">
        <f t="shared" ref="H157:H224" si="45">+D157-B157</f>
        <v>0.36000000000000298</v>
      </c>
      <c r="I157" s="15">
        <f t="shared" ref="I157:I224" si="46">+E157-B157</f>
        <v>0.57000000000000028</v>
      </c>
      <c r="J157" s="15"/>
      <c r="K157" s="15">
        <f t="shared" ref="K157:M224" si="47">IF(G157&gt;0,G157,0)</f>
        <v>0.99000000000000199</v>
      </c>
      <c r="L157" s="15">
        <f t="shared" si="47"/>
        <v>0.36000000000000298</v>
      </c>
      <c r="M157" s="15">
        <f t="shared" si="47"/>
        <v>0.57000000000000028</v>
      </c>
      <c r="O157" s="7">
        <f t="shared" si="33"/>
        <v>1</v>
      </c>
      <c r="P157" s="7">
        <f t="shared" si="33"/>
        <v>1</v>
      </c>
      <c r="Q157" s="7">
        <f t="shared" si="33"/>
        <v>1</v>
      </c>
      <c r="S157" s="7">
        <f t="shared" ref="S157:S224" si="48">SUM(O157:Q157)</f>
        <v>3</v>
      </c>
      <c r="T157" s="7">
        <f t="shared" ref="T157:T224" si="49">IF(S157=1,1,0)</f>
        <v>0</v>
      </c>
      <c r="U157" s="7">
        <f t="shared" ref="U157:U224" si="50">IF(S157=2,1,0)</f>
        <v>0</v>
      </c>
      <c r="V157" s="7">
        <f t="shared" ref="V157:V224" si="51">IF(S157=3,1,0)</f>
        <v>1</v>
      </c>
      <c r="W157" s="7">
        <f t="shared" ref="W157:W224" si="52">IF(S157=0,1,0)</f>
        <v>0</v>
      </c>
    </row>
    <row r="158" spans="1:23" x14ac:dyDescent="0.3">
      <c r="A158" s="5" t="s">
        <v>11</v>
      </c>
      <c r="B158" s="15">
        <v>17.239999999999998</v>
      </c>
      <c r="C158" s="17">
        <v>17.21</v>
      </c>
      <c r="D158" s="17">
        <v>15.44</v>
      </c>
      <c r="E158" s="17">
        <v>16.68</v>
      </c>
      <c r="F158" s="15"/>
      <c r="G158" s="15">
        <f t="shared" si="44"/>
        <v>-2.9999999999997584E-2</v>
      </c>
      <c r="H158" s="15">
        <f t="shared" si="45"/>
        <v>-1.7999999999999989</v>
      </c>
      <c r="I158" s="15">
        <f t="shared" si="46"/>
        <v>-0.55999999999999872</v>
      </c>
      <c r="J158" s="15"/>
      <c r="K158" s="15">
        <f t="shared" si="47"/>
        <v>0</v>
      </c>
      <c r="L158" s="15">
        <f t="shared" si="47"/>
        <v>0</v>
      </c>
      <c r="M158" s="15">
        <f t="shared" si="47"/>
        <v>0</v>
      </c>
      <c r="O158" s="7">
        <f t="shared" si="33"/>
        <v>0</v>
      </c>
      <c r="P158" s="7">
        <f t="shared" si="33"/>
        <v>0</v>
      </c>
      <c r="Q158" s="7">
        <f t="shared" si="33"/>
        <v>0</v>
      </c>
      <c r="S158" s="7">
        <f t="shared" si="48"/>
        <v>0</v>
      </c>
      <c r="T158" s="7">
        <f t="shared" si="49"/>
        <v>0</v>
      </c>
      <c r="U158" s="7">
        <f t="shared" si="50"/>
        <v>0</v>
      </c>
      <c r="V158" s="7">
        <f t="shared" si="51"/>
        <v>0</v>
      </c>
      <c r="W158" s="7">
        <f t="shared" si="52"/>
        <v>1</v>
      </c>
    </row>
    <row r="159" spans="1:23" x14ac:dyDescent="0.3">
      <c r="A159" s="5" t="s">
        <v>12</v>
      </c>
      <c r="B159" s="15">
        <v>16.96</v>
      </c>
      <c r="C159" s="15">
        <v>15.77</v>
      </c>
      <c r="D159" s="15">
        <v>13.83</v>
      </c>
      <c r="E159" s="15">
        <v>15.03</v>
      </c>
      <c r="F159" s="15"/>
      <c r="G159" s="15">
        <f t="shared" si="44"/>
        <v>-1.1900000000000013</v>
      </c>
      <c r="H159" s="15">
        <f t="shared" si="45"/>
        <v>-3.1300000000000008</v>
      </c>
      <c r="I159" s="15">
        <f t="shared" si="46"/>
        <v>-1.9300000000000015</v>
      </c>
      <c r="J159" s="15"/>
      <c r="K159" s="15">
        <f t="shared" si="47"/>
        <v>0</v>
      </c>
      <c r="L159" s="15">
        <f t="shared" si="47"/>
        <v>0</v>
      </c>
      <c r="M159" s="15">
        <f t="shared" si="47"/>
        <v>0</v>
      </c>
      <c r="O159" s="7">
        <f t="shared" si="33"/>
        <v>0</v>
      </c>
      <c r="P159" s="7">
        <f t="shared" si="33"/>
        <v>0</v>
      </c>
      <c r="Q159" s="7">
        <f t="shared" si="33"/>
        <v>0</v>
      </c>
      <c r="S159" s="7">
        <f t="shared" si="48"/>
        <v>0</v>
      </c>
      <c r="T159" s="7">
        <f t="shared" si="49"/>
        <v>0</v>
      </c>
      <c r="U159" s="7">
        <f t="shared" si="50"/>
        <v>0</v>
      </c>
      <c r="V159" s="7">
        <f t="shared" si="51"/>
        <v>0</v>
      </c>
      <c r="W159" s="7">
        <f t="shared" si="52"/>
        <v>1</v>
      </c>
    </row>
    <row r="160" spans="1:23" x14ac:dyDescent="0.3">
      <c r="A160" s="5" t="s">
        <v>23</v>
      </c>
      <c r="B160" s="17">
        <v>15.2</v>
      </c>
      <c r="C160" s="17">
        <v>16.79</v>
      </c>
      <c r="D160" s="17">
        <v>13.48</v>
      </c>
      <c r="E160" s="17">
        <v>16.420000000000002</v>
      </c>
      <c r="F160" s="15"/>
      <c r="G160" s="15">
        <f t="shared" si="44"/>
        <v>1.5899999999999999</v>
      </c>
      <c r="H160" s="15">
        <f t="shared" si="45"/>
        <v>-1.7199999999999989</v>
      </c>
      <c r="I160" s="15">
        <f t="shared" si="46"/>
        <v>1.2200000000000024</v>
      </c>
      <c r="J160" s="15"/>
      <c r="K160" s="15">
        <f t="shared" si="47"/>
        <v>1.5899999999999999</v>
      </c>
      <c r="L160" s="15">
        <f t="shared" si="47"/>
        <v>0</v>
      </c>
      <c r="M160" s="15">
        <f t="shared" si="47"/>
        <v>1.2200000000000024</v>
      </c>
      <c r="O160" s="7">
        <f t="shared" si="33"/>
        <v>1</v>
      </c>
      <c r="P160" s="7">
        <f t="shared" si="33"/>
        <v>0</v>
      </c>
      <c r="Q160" s="7">
        <f t="shared" si="33"/>
        <v>1</v>
      </c>
      <c r="S160" s="7">
        <f t="shared" si="48"/>
        <v>2</v>
      </c>
      <c r="T160" s="7">
        <f t="shared" si="49"/>
        <v>0</v>
      </c>
      <c r="U160" s="7">
        <f t="shared" si="50"/>
        <v>1</v>
      </c>
      <c r="V160" s="7">
        <f t="shared" si="51"/>
        <v>0</v>
      </c>
      <c r="W160" s="7">
        <f t="shared" si="52"/>
        <v>0</v>
      </c>
    </row>
    <row r="161" spans="1:23" x14ac:dyDescent="0.3">
      <c r="A161" s="5" t="s">
        <v>2</v>
      </c>
      <c r="B161" s="15">
        <v>15.89</v>
      </c>
      <c r="C161" s="17">
        <v>17.97</v>
      </c>
      <c r="D161" s="17">
        <v>17</v>
      </c>
      <c r="E161" s="17">
        <v>18.399999999999999</v>
      </c>
      <c r="F161" s="15"/>
      <c r="G161" s="15">
        <f t="shared" si="44"/>
        <v>2.0799999999999983</v>
      </c>
      <c r="H161" s="15">
        <f t="shared" si="45"/>
        <v>1.1099999999999994</v>
      </c>
      <c r="I161" s="15">
        <f t="shared" si="46"/>
        <v>2.509999999999998</v>
      </c>
      <c r="J161" s="15"/>
      <c r="K161" s="15">
        <f t="shared" si="47"/>
        <v>2.0799999999999983</v>
      </c>
      <c r="L161" s="15">
        <f t="shared" si="47"/>
        <v>1.1099999999999994</v>
      </c>
      <c r="M161" s="15">
        <f t="shared" si="47"/>
        <v>2.509999999999998</v>
      </c>
      <c r="O161" s="7">
        <f t="shared" si="33"/>
        <v>1</v>
      </c>
      <c r="P161" s="7">
        <f t="shared" si="33"/>
        <v>1</v>
      </c>
      <c r="Q161" s="7">
        <f t="shared" si="33"/>
        <v>1</v>
      </c>
      <c r="S161" s="7">
        <f t="shared" si="48"/>
        <v>3</v>
      </c>
      <c r="T161" s="7">
        <f t="shared" si="49"/>
        <v>0</v>
      </c>
      <c r="U161" s="7">
        <f t="shared" si="50"/>
        <v>0</v>
      </c>
      <c r="V161" s="7">
        <f t="shared" si="51"/>
        <v>1</v>
      </c>
      <c r="W161" s="7">
        <f t="shared" si="52"/>
        <v>0</v>
      </c>
    </row>
    <row r="162" spans="1:23" x14ac:dyDescent="0.3">
      <c r="A162" s="5" t="s">
        <v>3</v>
      </c>
      <c r="B162" s="17">
        <v>18.23</v>
      </c>
      <c r="C162" s="17">
        <v>18.829999999999998</v>
      </c>
      <c r="D162" s="17">
        <v>19.399999999999999</v>
      </c>
      <c r="E162" s="17">
        <v>19.41</v>
      </c>
      <c r="F162" s="15"/>
      <c r="G162" s="15">
        <f t="shared" si="44"/>
        <v>0.59999999999999787</v>
      </c>
      <c r="H162" s="15">
        <f t="shared" si="45"/>
        <v>1.1699999999999982</v>
      </c>
      <c r="I162" s="15">
        <f t="shared" si="46"/>
        <v>1.1799999999999997</v>
      </c>
      <c r="J162" s="15"/>
      <c r="K162" s="15">
        <f t="shared" si="47"/>
        <v>0.59999999999999787</v>
      </c>
      <c r="L162" s="15">
        <f t="shared" si="47"/>
        <v>1.1699999999999982</v>
      </c>
      <c r="M162" s="15">
        <f t="shared" si="47"/>
        <v>1.1799999999999997</v>
      </c>
      <c r="O162" s="7">
        <f t="shared" si="33"/>
        <v>1</v>
      </c>
      <c r="P162" s="7">
        <f t="shared" si="33"/>
        <v>1</v>
      </c>
      <c r="Q162" s="7">
        <f t="shared" si="33"/>
        <v>1</v>
      </c>
      <c r="S162" s="7">
        <f t="shared" si="48"/>
        <v>3</v>
      </c>
      <c r="T162" s="7">
        <f t="shared" si="49"/>
        <v>0</v>
      </c>
      <c r="U162" s="7">
        <f t="shared" si="50"/>
        <v>0</v>
      </c>
      <c r="V162" s="7">
        <f t="shared" si="51"/>
        <v>1</v>
      </c>
      <c r="W162" s="7">
        <f t="shared" si="52"/>
        <v>0</v>
      </c>
    </row>
    <row r="163" spans="1:23" x14ac:dyDescent="0.3">
      <c r="A163" s="5" t="s">
        <v>4</v>
      </c>
      <c r="B163" s="15">
        <v>19.43</v>
      </c>
      <c r="C163" s="17">
        <v>19.66</v>
      </c>
      <c r="D163" s="17">
        <v>16.87</v>
      </c>
      <c r="E163" s="17">
        <v>19.78</v>
      </c>
      <c r="F163" s="15"/>
      <c r="G163" s="15">
        <f t="shared" si="44"/>
        <v>0.23000000000000043</v>
      </c>
      <c r="H163" s="15">
        <f t="shared" si="45"/>
        <v>-2.5599999999999987</v>
      </c>
      <c r="I163" s="15">
        <f t="shared" si="46"/>
        <v>0.35000000000000142</v>
      </c>
      <c r="J163" s="15"/>
      <c r="K163" s="15">
        <f t="shared" si="47"/>
        <v>0.23000000000000043</v>
      </c>
      <c r="L163" s="15">
        <f t="shared" si="47"/>
        <v>0</v>
      </c>
      <c r="M163" s="15">
        <f t="shared" si="47"/>
        <v>0.35000000000000142</v>
      </c>
      <c r="O163" s="7">
        <f t="shared" si="33"/>
        <v>1</v>
      </c>
      <c r="P163" s="7">
        <f t="shared" si="33"/>
        <v>0</v>
      </c>
      <c r="Q163" s="7">
        <f t="shared" si="33"/>
        <v>1</v>
      </c>
      <c r="S163" s="7">
        <f t="shared" si="48"/>
        <v>2</v>
      </c>
      <c r="T163" s="7">
        <f t="shared" si="49"/>
        <v>0</v>
      </c>
      <c r="U163" s="7">
        <f t="shared" si="50"/>
        <v>1</v>
      </c>
      <c r="V163" s="7">
        <f t="shared" si="51"/>
        <v>0</v>
      </c>
      <c r="W163" s="7">
        <f t="shared" si="52"/>
        <v>0</v>
      </c>
    </row>
    <row r="164" spans="1:23" x14ac:dyDescent="0.3">
      <c r="A164" s="5" t="s">
        <v>5</v>
      </c>
      <c r="B164" s="15">
        <v>19.75</v>
      </c>
      <c r="C164" s="17">
        <v>20.63</v>
      </c>
      <c r="D164" s="17">
        <v>16.52</v>
      </c>
      <c r="E164" s="17">
        <v>20.29</v>
      </c>
      <c r="F164" s="15"/>
      <c r="G164" s="15">
        <f t="shared" si="44"/>
        <v>0.87999999999999901</v>
      </c>
      <c r="H164" s="15">
        <f t="shared" si="45"/>
        <v>-3.2300000000000004</v>
      </c>
      <c r="I164" s="15">
        <f t="shared" si="46"/>
        <v>0.53999999999999915</v>
      </c>
      <c r="J164" s="15"/>
      <c r="K164" s="15">
        <f t="shared" si="47"/>
        <v>0.87999999999999901</v>
      </c>
      <c r="L164" s="15">
        <f t="shared" si="47"/>
        <v>0</v>
      </c>
      <c r="M164" s="15">
        <f t="shared" si="47"/>
        <v>0.53999999999999915</v>
      </c>
      <c r="O164" s="7">
        <f t="shared" si="33"/>
        <v>1</v>
      </c>
      <c r="P164" s="7">
        <f t="shared" si="33"/>
        <v>0</v>
      </c>
      <c r="Q164" s="7">
        <f t="shared" si="33"/>
        <v>1</v>
      </c>
      <c r="S164" s="7">
        <f t="shared" si="48"/>
        <v>2</v>
      </c>
      <c r="T164" s="7">
        <f t="shared" si="49"/>
        <v>0</v>
      </c>
      <c r="U164" s="7">
        <f t="shared" si="50"/>
        <v>1</v>
      </c>
      <c r="V164" s="7">
        <f t="shared" si="51"/>
        <v>0</v>
      </c>
      <c r="W164" s="7">
        <f t="shared" si="52"/>
        <v>0</v>
      </c>
    </row>
    <row r="165" spans="1:23" x14ac:dyDescent="0.3">
      <c r="A165" s="5" t="s">
        <v>6</v>
      </c>
      <c r="B165" s="15">
        <v>20.32</v>
      </c>
      <c r="C165" s="17">
        <v>21.37</v>
      </c>
      <c r="D165" s="17">
        <v>19.11</v>
      </c>
      <c r="E165" s="17">
        <v>21.05</v>
      </c>
      <c r="F165" s="15"/>
      <c r="G165" s="15">
        <f t="shared" si="44"/>
        <v>1.0500000000000007</v>
      </c>
      <c r="H165" s="15">
        <f t="shared" si="45"/>
        <v>-1.2100000000000009</v>
      </c>
      <c r="I165" s="15">
        <f t="shared" si="46"/>
        <v>0.73000000000000043</v>
      </c>
      <c r="J165" s="15"/>
      <c r="K165" s="15">
        <f t="shared" si="47"/>
        <v>1.0500000000000007</v>
      </c>
      <c r="L165" s="15">
        <f t="shared" si="47"/>
        <v>0</v>
      </c>
      <c r="M165" s="15">
        <f t="shared" si="47"/>
        <v>0.73000000000000043</v>
      </c>
      <c r="O165" s="7">
        <f t="shared" si="33"/>
        <v>1</v>
      </c>
      <c r="P165" s="7">
        <f t="shared" si="33"/>
        <v>0</v>
      </c>
      <c r="Q165" s="7">
        <f t="shared" si="33"/>
        <v>1</v>
      </c>
      <c r="S165" s="7">
        <f t="shared" si="48"/>
        <v>2</v>
      </c>
      <c r="T165" s="7">
        <f t="shared" si="49"/>
        <v>0</v>
      </c>
      <c r="U165" s="7">
        <f t="shared" si="50"/>
        <v>1</v>
      </c>
      <c r="V165" s="7">
        <f t="shared" si="51"/>
        <v>0</v>
      </c>
      <c r="W165" s="7">
        <f t="shared" si="52"/>
        <v>0</v>
      </c>
    </row>
    <row r="166" spans="1:23" x14ac:dyDescent="0.3">
      <c r="A166" s="5" t="s">
        <v>7</v>
      </c>
      <c r="B166" s="17">
        <v>21.03</v>
      </c>
      <c r="C166" s="17">
        <v>21.29</v>
      </c>
      <c r="D166" s="17">
        <v>21.39</v>
      </c>
      <c r="E166" s="17">
        <v>20.329999999999998</v>
      </c>
      <c r="F166" s="15"/>
      <c r="G166" s="15">
        <f t="shared" si="44"/>
        <v>0.25999999999999801</v>
      </c>
      <c r="H166" s="15">
        <f t="shared" si="45"/>
        <v>0.35999999999999943</v>
      </c>
      <c r="I166" s="15">
        <f t="shared" si="46"/>
        <v>-0.70000000000000284</v>
      </c>
      <c r="J166" s="15"/>
      <c r="K166" s="15">
        <f t="shared" si="47"/>
        <v>0.25999999999999801</v>
      </c>
      <c r="L166" s="15">
        <f t="shared" si="47"/>
        <v>0.35999999999999943</v>
      </c>
      <c r="M166" s="15">
        <f t="shared" si="47"/>
        <v>0</v>
      </c>
      <c r="O166" s="7">
        <f t="shared" si="33"/>
        <v>1</v>
      </c>
      <c r="P166" s="7">
        <f t="shared" si="33"/>
        <v>1</v>
      </c>
      <c r="Q166" s="7">
        <f t="shared" si="33"/>
        <v>0</v>
      </c>
      <c r="S166" s="7">
        <f t="shared" si="48"/>
        <v>2</v>
      </c>
      <c r="T166" s="7">
        <f t="shared" si="49"/>
        <v>0</v>
      </c>
      <c r="U166" s="7">
        <f t="shared" si="50"/>
        <v>1</v>
      </c>
      <c r="V166" s="7">
        <f t="shared" si="51"/>
        <v>0</v>
      </c>
      <c r="W166" s="7">
        <f t="shared" si="52"/>
        <v>0</v>
      </c>
    </row>
    <row r="167" spans="1:23" x14ac:dyDescent="0.3">
      <c r="A167" s="5" t="s">
        <v>8</v>
      </c>
      <c r="B167" s="17">
        <v>21.43</v>
      </c>
      <c r="C167" s="17">
        <v>21.55</v>
      </c>
      <c r="D167" s="17">
        <v>21.67</v>
      </c>
      <c r="E167" s="17">
        <v>20.14</v>
      </c>
      <c r="F167" s="15"/>
      <c r="G167" s="15">
        <f t="shared" si="44"/>
        <v>0.12000000000000099</v>
      </c>
      <c r="H167" s="15">
        <f t="shared" si="45"/>
        <v>0.24000000000000199</v>
      </c>
      <c r="I167" s="15">
        <f t="shared" si="46"/>
        <v>-1.2899999999999991</v>
      </c>
      <c r="J167" s="15"/>
      <c r="K167" s="15">
        <f t="shared" si="47"/>
        <v>0.12000000000000099</v>
      </c>
      <c r="L167" s="15">
        <f t="shared" si="47"/>
        <v>0.24000000000000199</v>
      </c>
      <c r="M167" s="15">
        <f t="shared" si="47"/>
        <v>0</v>
      </c>
      <c r="O167" s="7">
        <f t="shared" si="33"/>
        <v>1</v>
      </c>
      <c r="P167" s="7">
        <f t="shared" si="33"/>
        <v>1</v>
      </c>
      <c r="Q167" s="7">
        <f t="shared" si="33"/>
        <v>0</v>
      </c>
      <c r="S167" s="7">
        <f t="shared" si="48"/>
        <v>2</v>
      </c>
      <c r="T167" s="7">
        <f t="shared" si="49"/>
        <v>0</v>
      </c>
      <c r="U167" s="7">
        <f t="shared" si="50"/>
        <v>1</v>
      </c>
      <c r="V167" s="7">
        <f t="shared" si="51"/>
        <v>0</v>
      </c>
      <c r="W167" s="7">
        <f t="shared" si="52"/>
        <v>0</v>
      </c>
    </row>
    <row r="168" spans="1:23" x14ac:dyDescent="0.3">
      <c r="A168" s="5" t="s">
        <v>9</v>
      </c>
      <c r="B168" s="15">
        <v>21.78</v>
      </c>
      <c r="C168" s="17">
        <v>20.55</v>
      </c>
      <c r="D168" s="17">
        <v>19.07</v>
      </c>
      <c r="E168" s="17">
        <v>19.53</v>
      </c>
      <c r="F168" s="15"/>
      <c r="G168" s="15">
        <f t="shared" si="44"/>
        <v>-1.2300000000000004</v>
      </c>
      <c r="H168" s="15">
        <f t="shared" si="45"/>
        <v>-2.7100000000000009</v>
      </c>
      <c r="I168" s="15">
        <f t="shared" si="46"/>
        <v>-2.25</v>
      </c>
      <c r="J168" s="15"/>
      <c r="K168" s="15">
        <f t="shared" si="47"/>
        <v>0</v>
      </c>
      <c r="L168" s="15">
        <f t="shared" si="47"/>
        <v>0</v>
      </c>
      <c r="M168" s="15">
        <f t="shared" si="47"/>
        <v>0</v>
      </c>
      <c r="O168" s="7">
        <f t="shared" si="33"/>
        <v>0</v>
      </c>
      <c r="P168" s="7">
        <f t="shared" si="33"/>
        <v>0</v>
      </c>
      <c r="Q168" s="7">
        <f t="shared" si="33"/>
        <v>0</v>
      </c>
      <c r="S168" s="7">
        <f t="shared" si="48"/>
        <v>0</v>
      </c>
      <c r="T168" s="7">
        <f t="shared" si="49"/>
        <v>0</v>
      </c>
      <c r="U168" s="7">
        <f t="shared" si="50"/>
        <v>0</v>
      </c>
      <c r="V168" s="7">
        <f t="shared" si="51"/>
        <v>0</v>
      </c>
      <c r="W168" s="7">
        <f t="shared" si="52"/>
        <v>1</v>
      </c>
    </row>
    <row r="169" spans="1:23" x14ac:dyDescent="0.3">
      <c r="A169" s="5" t="s">
        <v>10</v>
      </c>
      <c r="B169" s="17">
        <v>19.559999999999999</v>
      </c>
      <c r="C169" s="17">
        <v>19.41</v>
      </c>
      <c r="D169" s="17">
        <v>18.03</v>
      </c>
      <c r="E169" s="17">
        <v>18.41</v>
      </c>
      <c r="F169" s="15"/>
      <c r="G169" s="15">
        <f t="shared" si="44"/>
        <v>-0.14999999999999858</v>
      </c>
      <c r="H169" s="15">
        <f t="shared" si="45"/>
        <v>-1.5299999999999976</v>
      </c>
      <c r="I169" s="15">
        <f t="shared" si="46"/>
        <v>-1.1499999999999986</v>
      </c>
      <c r="J169" s="15"/>
      <c r="K169" s="15">
        <f t="shared" si="47"/>
        <v>0</v>
      </c>
      <c r="L169" s="15">
        <f t="shared" si="47"/>
        <v>0</v>
      </c>
      <c r="M169" s="15">
        <f t="shared" si="47"/>
        <v>0</v>
      </c>
      <c r="O169" s="7">
        <f t="shared" si="33"/>
        <v>0</v>
      </c>
      <c r="P169" s="7">
        <f t="shared" si="33"/>
        <v>0</v>
      </c>
      <c r="Q169" s="7">
        <f t="shared" si="33"/>
        <v>0</v>
      </c>
      <c r="S169" s="7">
        <f t="shared" si="48"/>
        <v>0</v>
      </c>
      <c r="T169" s="7">
        <f t="shared" si="49"/>
        <v>0</v>
      </c>
      <c r="U169" s="7">
        <f t="shared" si="50"/>
        <v>0</v>
      </c>
      <c r="V169" s="7">
        <f t="shared" si="51"/>
        <v>0</v>
      </c>
      <c r="W169" s="7">
        <f t="shared" si="52"/>
        <v>1</v>
      </c>
    </row>
    <row r="170" spans="1:23" x14ac:dyDescent="0.3">
      <c r="A170" s="5" t="s">
        <v>11</v>
      </c>
      <c r="B170" s="15">
        <v>18.45</v>
      </c>
      <c r="C170" s="17">
        <v>19.260000000000002</v>
      </c>
      <c r="D170" s="17">
        <v>19.07</v>
      </c>
      <c r="E170" s="17">
        <v>17.87</v>
      </c>
      <c r="F170" s="15"/>
      <c r="G170" s="15">
        <f t="shared" si="44"/>
        <v>0.81000000000000227</v>
      </c>
      <c r="H170" s="15">
        <f t="shared" si="45"/>
        <v>0.62000000000000099</v>
      </c>
      <c r="I170" s="15">
        <f t="shared" si="46"/>
        <v>-0.57999999999999829</v>
      </c>
      <c r="J170" s="15"/>
      <c r="K170" s="15">
        <f t="shared" si="47"/>
        <v>0.81000000000000227</v>
      </c>
      <c r="L170" s="15">
        <f t="shared" si="47"/>
        <v>0.62000000000000099</v>
      </c>
      <c r="M170" s="15">
        <f t="shared" si="47"/>
        <v>0</v>
      </c>
      <c r="O170" s="7">
        <f t="shared" si="33"/>
        <v>1</v>
      </c>
      <c r="P170" s="7">
        <f t="shared" si="33"/>
        <v>1</v>
      </c>
      <c r="Q170" s="7">
        <f t="shared" si="33"/>
        <v>0</v>
      </c>
      <c r="S170" s="7">
        <f t="shared" si="48"/>
        <v>2</v>
      </c>
      <c r="T170" s="7">
        <f t="shared" si="49"/>
        <v>0</v>
      </c>
      <c r="U170" s="7">
        <f t="shared" si="50"/>
        <v>1</v>
      </c>
      <c r="V170" s="7">
        <f t="shared" si="51"/>
        <v>0</v>
      </c>
      <c r="W170" s="7">
        <f t="shared" si="52"/>
        <v>0</v>
      </c>
    </row>
    <row r="171" spans="1:23" x14ac:dyDescent="0.3">
      <c r="A171" s="5" t="s">
        <v>12</v>
      </c>
      <c r="B171" s="15">
        <v>18.47</v>
      </c>
      <c r="C171" s="17">
        <v>18.079999999999998</v>
      </c>
      <c r="D171" s="17">
        <v>18.77</v>
      </c>
      <c r="E171" s="17">
        <v>16.87</v>
      </c>
      <c r="F171" s="15"/>
      <c r="G171" s="15">
        <f t="shared" si="44"/>
        <v>-0.39000000000000057</v>
      </c>
      <c r="H171" s="15">
        <f t="shared" si="45"/>
        <v>0.30000000000000071</v>
      </c>
      <c r="I171" s="15">
        <f t="shared" si="46"/>
        <v>-1.5999999999999979</v>
      </c>
      <c r="J171" s="15"/>
      <c r="K171" s="15">
        <f t="shared" si="47"/>
        <v>0</v>
      </c>
      <c r="L171" s="15">
        <f t="shared" si="47"/>
        <v>0.30000000000000071</v>
      </c>
      <c r="M171" s="15">
        <f t="shared" si="47"/>
        <v>0</v>
      </c>
      <c r="O171" s="7">
        <f t="shared" si="33"/>
        <v>0</v>
      </c>
      <c r="P171" s="7">
        <f t="shared" si="33"/>
        <v>1</v>
      </c>
      <c r="Q171" s="7">
        <f t="shared" si="33"/>
        <v>0</v>
      </c>
      <c r="S171" s="7">
        <f t="shared" si="48"/>
        <v>1</v>
      </c>
      <c r="T171" s="7">
        <f t="shared" si="49"/>
        <v>1</v>
      </c>
      <c r="U171" s="7">
        <f t="shared" si="50"/>
        <v>0</v>
      </c>
      <c r="V171" s="7">
        <f t="shared" si="51"/>
        <v>0</v>
      </c>
      <c r="W171" s="7">
        <f t="shared" si="52"/>
        <v>0</v>
      </c>
    </row>
    <row r="172" spans="1:23" x14ac:dyDescent="0.3">
      <c r="A172" s="5" t="s">
        <v>24</v>
      </c>
      <c r="B172" s="17">
        <v>18.8</v>
      </c>
      <c r="C172" s="17">
        <v>17.670000000000002</v>
      </c>
      <c r="D172" s="17">
        <v>17.05</v>
      </c>
      <c r="E172" s="17">
        <v>16.559999999999999</v>
      </c>
      <c r="F172" s="15"/>
      <c r="G172" s="15">
        <f t="shared" si="44"/>
        <v>-1.129999999999999</v>
      </c>
      <c r="H172" s="15">
        <f t="shared" si="45"/>
        <v>-1.75</v>
      </c>
      <c r="I172" s="15">
        <f t="shared" si="46"/>
        <v>-2.240000000000002</v>
      </c>
      <c r="J172" s="15"/>
      <c r="K172" s="15">
        <f t="shared" si="47"/>
        <v>0</v>
      </c>
      <c r="L172" s="15">
        <f t="shared" si="47"/>
        <v>0</v>
      </c>
      <c r="M172" s="15">
        <f t="shared" si="47"/>
        <v>0</v>
      </c>
      <c r="O172" s="7">
        <f t="shared" ref="O172:Q249" si="53">IF(K172&gt;0,1,0)</f>
        <v>0</v>
      </c>
      <c r="P172" s="7">
        <f t="shared" si="53"/>
        <v>0</v>
      </c>
      <c r="Q172" s="7">
        <f t="shared" si="53"/>
        <v>0</v>
      </c>
      <c r="S172" s="7">
        <f t="shared" si="48"/>
        <v>0</v>
      </c>
      <c r="T172" s="7">
        <f t="shared" si="49"/>
        <v>0</v>
      </c>
      <c r="U172" s="7">
        <f t="shared" si="50"/>
        <v>0</v>
      </c>
      <c r="V172" s="7">
        <f t="shared" si="51"/>
        <v>0</v>
      </c>
      <c r="W172" s="7">
        <f t="shared" si="52"/>
        <v>1</v>
      </c>
    </row>
    <row r="173" spans="1:23" x14ac:dyDescent="0.3">
      <c r="A173" s="5" t="s">
        <v>2</v>
      </c>
      <c r="B173" s="15">
        <v>17.03</v>
      </c>
      <c r="C173" s="17">
        <v>16.940000000000001</v>
      </c>
      <c r="D173" s="17">
        <v>16.059999999999999</v>
      </c>
      <c r="E173" s="17">
        <v>15.92</v>
      </c>
      <c r="F173" s="15"/>
      <c r="G173" s="15">
        <f t="shared" si="44"/>
        <v>-8.9999999999999858E-2</v>
      </c>
      <c r="H173" s="15">
        <f t="shared" si="45"/>
        <v>-0.97000000000000242</v>
      </c>
      <c r="I173" s="15">
        <f t="shared" si="46"/>
        <v>-1.1100000000000012</v>
      </c>
      <c r="J173" s="15"/>
      <c r="K173" s="15">
        <f t="shared" si="47"/>
        <v>0</v>
      </c>
      <c r="L173" s="15">
        <f t="shared" si="47"/>
        <v>0</v>
      </c>
      <c r="M173" s="15">
        <f t="shared" si="47"/>
        <v>0</v>
      </c>
      <c r="O173" s="7">
        <f t="shared" si="53"/>
        <v>0</v>
      </c>
      <c r="P173" s="7">
        <f t="shared" si="53"/>
        <v>0</v>
      </c>
      <c r="Q173" s="7">
        <f t="shared" si="53"/>
        <v>0</v>
      </c>
      <c r="S173" s="7">
        <f t="shared" si="48"/>
        <v>0</v>
      </c>
      <c r="T173" s="7">
        <f t="shared" si="49"/>
        <v>0</v>
      </c>
      <c r="U173" s="7">
        <f t="shared" si="50"/>
        <v>0</v>
      </c>
      <c r="V173" s="7">
        <f t="shared" si="51"/>
        <v>0</v>
      </c>
      <c r="W173" s="7">
        <f t="shared" si="52"/>
        <v>1</v>
      </c>
    </row>
    <row r="174" spans="1:23" x14ac:dyDescent="0.3">
      <c r="A174" s="5" t="s">
        <v>3</v>
      </c>
      <c r="B174" s="17">
        <v>16.3</v>
      </c>
      <c r="C174" s="17">
        <v>16.59</v>
      </c>
      <c r="D174" s="17">
        <v>15.72</v>
      </c>
      <c r="E174" s="17">
        <v>15.35</v>
      </c>
      <c r="F174" s="15"/>
      <c r="G174" s="15">
        <f t="shared" si="44"/>
        <v>0.28999999999999915</v>
      </c>
      <c r="H174" s="15">
        <f t="shared" si="45"/>
        <v>-0.58000000000000007</v>
      </c>
      <c r="I174" s="15">
        <f t="shared" si="46"/>
        <v>-0.95000000000000107</v>
      </c>
      <c r="J174" s="15"/>
      <c r="K174" s="15">
        <f t="shared" si="47"/>
        <v>0.28999999999999915</v>
      </c>
      <c r="L174" s="15">
        <f t="shared" si="47"/>
        <v>0</v>
      </c>
      <c r="M174" s="15">
        <f t="shared" si="47"/>
        <v>0</v>
      </c>
      <c r="O174" s="7">
        <f t="shared" si="53"/>
        <v>1</v>
      </c>
      <c r="P174" s="7">
        <f t="shared" si="53"/>
        <v>0</v>
      </c>
      <c r="Q174" s="7">
        <f t="shared" si="53"/>
        <v>0</v>
      </c>
      <c r="S174" s="7">
        <f t="shared" si="48"/>
        <v>1</v>
      </c>
      <c r="T174" s="7">
        <f t="shared" si="49"/>
        <v>1</v>
      </c>
      <c r="U174" s="7">
        <f t="shared" si="50"/>
        <v>0</v>
      </c>
      <c r="V174" s="7">
        <f t="shared" si="51"/>
        <v>0</v>
      </c>
      <c r="W174" s="7">
        <f t="shared" si="52"/>
        <v>0</v>
      </c>
    </row>
    <row r="175" spans="1:23" x14ac:dyDescent="0.3">
      <c r="A175" s="5" t="s">
        <v>4</v>
      </c>
      <c r="B175" s="15">
        <v>15.66</v>
      </c>
      <c r="C175" s="17">
        <v>16.2</v>
      </c>
      <c r="D175" s="17">
        <v>15.72</v>
      </c>
      <c r="E175" s="17">
        <v>14.8</v>
      </c>
      <c r="F175" s="15"/>
      <c r="G175" s="15">
        <f t="shared" si="44"/>
        <v>0.53999999999999915</v>
      </c>
      <c r="H175" s="15">
        <f t="shared" si="45"/>
        <v>6.0000000000000497E-2</v>
      </c>
      <c r="I175" s="15">
        <f t="shared" si="46"/>
        <v>-0.85999999999999943</v>
      </c>
      <c r="J175" s="15"/>
      <c r="K175" s="15">
        <f t="shared" si="47"/>
        <v>0.53999999999999915</v>
      </c>
      <c r="L175" s="15">
        <f t="shared" si="47"/>
        <v>6.0000000000000497E-2</v>
      </c>
      <c r="M175" s="15">
        <f t="shared" si="47"/>
        <v>0</v>
      </c>
      <c r="O175" s="7">
        <f t="shared" si="53"/>
        <v>1</v>
      </c>
      <c r="P175" s="7">
        <f t="shared" si="53"/>
        <v>1</v>
      </c>
      <c r="Q175" s="7">
        <f t="shared" si="53"/>
        <v>0</v>
      </c>
      <c r="S175" s="7">
        <f t="shared" si="48"/>
        <v>2</v>
      </c>
      <c r="T175" s="7">
        <f t="shared" si="49"/>
        <v>0</v>
      </c>
      <c r="U175" s="7">
        <f t="shared" si="50"/>
        <v>1</v>
      </c>
      <c r="V175" s="7">
        <f t="shared" si="51"/>
        <v>0</v>
      </c>
      <c r="W175" s="7">
        <f t="shared" si="52"/>
        <v>0</v>
      </c>
    </row>
    <row r="176" spans="1:23" x14ac:dyDescent="0.3">
      <c r="A176" s="5" t="s">
        <v>5</v>
      </c>
      <c r="B176" s="15">
        <v>15.85</v>
      </c>
      <c r="C176" s="17">
        <v>15.19</v>
      </c>
      <c r="D176" s="17">
        <v>15.23</v>
      </c>
      <c r="E176" s="17">
        <v>13.55</v>
      </c>
      <c r="F176" s="15"/>
      <c r="G176" s="15">
        <f t="shared" si="44"/>
        <v>-0.66000000000000014</v>
      </c>
      <c r="H176" s="15">
        <f t="shared" si="45"/>
        <v>-0.61999999999999922</v>
      </c>
      <c r="I176" s="15">
        <f t="shared" si="46"/>
        <v>-2.2999999999999989</v>
      </c>
      <c r="J176" s="15"/>
      <c r="K176" s="15">
        <f t="shared" si="47"/>
        <v>0</v>
      </c>
      <c r="L176" s="15">
        <f t="shared" si="47"/>
        <v>0</v>
      </c>
      <c r="M176" s="15">
        <f t="shared" si="47"/>
        <v>0</v>
      </c>
      <c r="O176" s="7">
        <f t="shared" si="53"/>
        <v>0</v>
      </c>
      <c r="P176" s="7">
        <f t="shared" si="53"/>
        <v>0</v>
      </c>
      <c r="Q176" s="7">
        <f t="shared" si="53"/>
        <v>0</v>
      </c>
      <c r="S176" s="7">
        <f t="shared" si="48"/>
        <v>0</v>
      </c>
      <c r="T176" s="7">
        <f t="shared" si="49"/>
        <v>0</v>
      </c>
      <c r="U176" s="7">
        <f t="shared" si="50"/>
        <v>0</v>
      </c>
      <c r="V176" s="7">
        <f t="shared" si="51"/>
        <v>0</v>
      </c>
      <c r="W176" s="7">
        <f t="shared" si="52"/>
        <v>1</v>
      </c>
    </row>
    <row r="177" spans="1:23" x14ac:dyDescent="0.3">
      <c r="A177" s="5" t="s">
        <v>6</v>
      </c>
      <c r="B177" s="15">
        <v>15.24</v>
      </c>
      <c r="C177" s="17">
        <v>14.32</v>
      </c>
      <c r="D177" s="17">
        <v>15.63</v>
      </c>
      <c r="E177" s="17">
        <v>13.24</v>
      </c>
      <c r="F177" s="15"/>
      <c r="G177" s="15">
        <f t="shared" si="44"/>
        <v>-0.91999999999999993</v>
      </c>
      <c r="H177" s="15">
        <f t="shared" si="45"/>
        <v>0.39000000000000057</v>
      </c>
      <c r="I177" s="15">
        <f t="shared" si="46"/>
        <v>-2</v>
      </c>
      <c r="J177" s="15"/>
      <c r="K177" s="15">
        <f t="shared" si="47"/>
        <v>0</v>
      </c>
      <c r="L177" s="15">
        <f t="shared" si="47"/>
        <v>0.39000000000000057</v>
      </c>
      <c r="M177" s="15">
        <f t="shared" si="47"/>
        <v>0</v>
      </c>
      <c r="O177" s="7">
        <f t="shared" si="53"/>
        <v>0</v>
      </c>
      <c r="P177" s="7">
        <f t="shared" si="53"/>
        <v>1</v>
      </c>
      <c r="Q177" s="7">
        <f t="shared" si="53"/>
        <v>0</v>
      </c>
      <c r="S177" s="7">
        <f t="shared" si="48"/>
        <v>1</v>
      </c>
      <c r="T177" s="7">
        <f t="shared" si="49"/>
        <v>1</v>
      </c>
      <c r="U177" s="7">
        <f t="shared" si="50"/>
        <v>0</v>
      </c>
      <c r="V177" s="7">
        <f t="shared" si="51"/>
        <v>0</v>
      </c>
      <c r="W177" s="7">
        <f t="shared" si="52"/>
        <v>0</v>
      </c>
    </row>
    <row r="178" spans="1:23" x14ac:dyDescent="0.3">
      <c r="A178" s="5" t="s">
        <v>7</v>
      </c>
      <c r="B178" s="17">
        <v>15.51</v>
      </c>
      <c r="C178" s="17">
        <v>14.51</v>
      </c>
      <c r="D178" s="17">
        <v>16.68</v>
      </c>
      <c r="E178" s="17">
        <v>14.45</v>
      </c>
      <c r="F178" s="15"/>
      <c r="G178" s="15">
        <f t="shared" si="44"/>
        <v>-1</v>
      </c>
      <c r="H178" s="15">
        <f t="shared" si="45"/>
        <v>1.17</v>
      </c>
      <c r="I178" s="15">
        <f t="shared" si="46"/>
        <v>-1.0600000000000005</v>
      </c>
      <c r="J178" s="15"/>
      <c r="K178" s="15">
        <f t="shared" si="47"/>
        <v>0</v>
      </c>
      <c r="L178" s="15">
        <f t="shared" si="47"/>
        <v>1.17</v>
      </c>
      <c r="M178" s="15">
        <f t="shared" si="47"/>
        <v>0</v>
      </c>
      <c r="O178" s="7">
        <f t="shared" si="53"/>
        <v>0</v>
      </c>
      <c r="P178" s="7">
        <f t="shared" si="53"/>
        <v>1</v>
      </c>
      <c r="Q178" s="7">
        <f t="shared" si="53"/>
        <v>0</v>
      </c>
      <c r="S178" s="7">
        <f t="shared" si="48"/>
        <v>1</v>
      </c>
      <c r="T178" s="7">
        <f t="shared" si="49"/>
        <v>1</v>
      </c>
      <c r="U178" s="7">
        <f t="shared" si="50"/>
        <v>0</v>
      </c>
      <c r="V178" s="7">
        <f t="shared" si="51"/>
        <v>0</v>
      </c>
      <c r="W178" s="7">
        <f t="shared" si="52"/>
        <v>0</v>
      </c>
    </row>
    <row r="179" spans="1:23" x14ac:dyDescent="0.3">
      <c r="A179" s="5" t="s">
        <v>8</v>
      </c>
      <c r="B179" s="17">
        <v>16.55</v>
      </c>
      <c r="C179" s="17">
        <v>15.64</v>
      </c>
      <c r="D179" s="17">
        <v>17.73</v>
      </c>
      <c r="E179" s="17">
        <v>15.76</v>
      </c>
      <c r="F179" s="15"/>
      <c r="G179" s="15">
        <f t="shared" si="44"/>
        <v>-0.91000000000000014</v>
      </c>
      <c r="H179" s="15">
        <f t="shared" si="45"/>
        <v>1.1799999999999997</v>
      </c>
      <c r="I179" s="15">
        <f t="shared" si="46"/>
        <v>-0.79000000000000092</v>
      </c>
      <c r="J179" s="15"/>
      <c r="K179" s="15">
        <f t="shared" si="47"/>
        <v>0</v>
      </c>
      <c r="L179" s="15">
        <f t="shared" si="47"/>
        <v>1.1799999999999997</v>
      </c>
      <c r="M179" s="15">
        <f t="shared" si="47"/>
        <v>0</v>
      </c>
      <c r="O179" s="7">
        <f t="shared" si="53"/>
        <v>0</v>
      </c>
      <c r="P179" s="7">
        <f t="shared" si="53"/>
        <v>1</v>
      </c>
      <c r="Q179" s="7">
        <f t="shared" si="53"/>
        <v>0</v>
      </c>
      <c r="S179" s="7">
        <f t="shared" si="48"/>
        <v>1</v>
      </c>
      <c r="T179" s="7">
        <f t="shared" si="49"/>
        <v>1</v>
      </c>
      <c r="U179" s="7">
        <f t="shared" si="50"/>
        <v>0</v>
      </c>
      <c r="V179" s="7">
        <f t="shared" si="51"/>
        <v>0</v>
      </c>
      <c r="W179" s="7">
        <f t="shared" si="52"/>
        <v>0</v>
      </c>
    </row>
    <row r="180" spans="1:23" x14ac:dyDescent="0.3">
      <c r="A180" s="5" t="s">
        <v>9</v>
      </c>
      <c r="B180" s="15">
        <v>17.59</v>
      </c>
      <c r="C180" s="17">
        <v>17.04</v>
      </c>
      <c r="D180" s="17">
        <v>19</v>
      </c>
      <c r="E180" s="17">
        <v>17.41</v>
      </c>
      <c r="F180" s="15"/>
      <c r="G180" s="15">
        <f t="shared" ref="G180:G188" si="54">+C180-B180</f>
        <v>-0.55000000000000071</v>
      </c>
      <c r="H180" s="15">
        <f t="shared" ref="H180:H188" si="55">+D180-B180</f>
        <v>1.4100000000000001</v>
      </c>
      <c r="I180" s="15">
        <f t="shared" ref="I180:I188" si="56">+E180-B180</f>
        <v>-0.17999999999999972</v>
      </c>
      <c r="J180" s="15"/>
      <c r="K180" s="15">
        <f t="shared" ref="K180" si="57">IF(G180&gt;0,G180,0)</f>
        <v>0</v>
      </c>
      <c r="L180" s="15">
        <f t="shared" si="47"/>
        <v>1.4100000000000001</v>
      </c>
      <c r="M180" s="15">
        <f t="shared" si="47"/>
        <v>0</v>
      </c>
      <c r="O180" s="7">
        <f t="shared" ref="O180" si="58">IF(K180&gt;0,1,0)</f>
        <v>0</v>
      </c>
      <c r="P180" s="7">
        <f t="shared" si="53"/>
        <v>1</v>
      </c>
      <c r="Q180" s="7">
        <f t="shared" si="53"/>
        <v>0</v>
      </c>
      <c r="S180" s="7">
        <f t="shared" ref="S180:S188" si="59">SUM(O180:Q180)</f>
        <v>1</v>
      </c>
      <c r="T180" s="7">
        <f t="shared" ref="T180:T188" si="60">IF(S180=1,1,0)</f>
        <v>1</v>
      </c>
      <c r="U180" s="7">
        <f t="shared" ref="U180:U188" si="61">IF(S180=2,1,0)</f>
        <v>0</v>
      </c>
      <c r="V180" s="7">
        <f t="shared" ref="V180:V188" si="62">IF(S180=3,1,0)</f>
        <v>0</v>
      </c>
      <c r="W180" s="7">
        <f t="shared" ref="W180:W188" si="63">IF(S180=0,1,0)</f>
        <v>0</v>
      </c>
    </row>
    <row r="181" spans="1:23" x14ac:dyDescent="0.3">
      <c r="A181" s="5" t="s">
        <v>10</v>
      </c>
      <c r="B181" s="17">
        <v>18.88</v>
      </c>
      <c r="C181" s="17">
        <v>18.440000000000001</v>
      </c>
      <c r="D181" s="17">
        <v>21.02</v>
      </c>
      <c r="E181" s="17">
        <v>18.54</v>
      </c>
      <c r="F181" s="15"/>
      <c r="G181" s="15">
        <f t="shared" si="54"/>
        <v>-0.43999999999999773</v>
      </c>
      <c r="H181" s="15">
        <f t="shared" si="55"/>
        <v>2.1400000000000006</v>
      </c>
      <c r="I181" s="15">
        <f t="shared" si="56"/>
        <v>-0.33999999999999986</v>
      </c>
      <c r="J181" s="15"/>
      <c r="K181" s="15">
        <f t="shared" si="47"/>
        <v>0</v>
      </c>
      <c r="L181" s="15">
        <f t="shared" si="47"/>
        <v>2.1400000000000006</v>
      </c>
      <c r="M181" s="15">
        <f t="shared" si="47"/>
        <v>0</v>
      </c>
      <c r="O181" s="7">
        <f t="shared" si="53"/>
        <v>0</v>
      </c>
      <c r="P181" s="7">
        <f t="shared" si="53"/>
        <v>1</v>
      </c>
      <c r="Q181" s="7">
        <f t="shared" si="53"/>
        <v>0</v>
      </c>
      <c r="S181" s="7">
        <f t="shared" si="59"/>
        <v>1</v>
      </c>
      <c r="T181" s="7">
        <f t="shared" si="60"/>
        <v>1</v>
      </c>
      <c r="U181" s="7">
        <f t="shared" si="61"/>
        <v>0</v>
      </c>
      <c r="V181" s="7">
        <f t="shared" si="62"/>
        <v>0</v>
      </c>
      <c r="W181" s="7">
        <f t="shared" si="63"/>
        <v>0</v>
      </c>
    </row>
    <row r="182" spans="1:23" x14ac:dyDescent="0.3">
      <c r="A182" s="5" t="s">
        <v>11</v>
      </c>
      <c r="B182" s="15">
        <v>20.7</v>
      </c>
      <c r="C182" s="17">
        <v>18.809999999999999</v>
      </c>
      <c r="D182" s="17">
        <v>20.83</v>
      </c>
      <c r="E182" s="17">
        <v>18.66</v>
      </c>
      <c r="F182" s="15"/>
      <c r="G182" s="15">
        <f t="shared" si="54"/>
        <v>-1.8900000000000006</v>
      </c>
      <c r="H182" s="15">
        <f t="shared" si="55"/>
        <v>0.12999999999999901</v>
      </c>
      <c r="I182" s="15">
        <f t="shared" si="56"/>
        <v>-2.0399999999999991</v>
      </c>
      <c r="J182" s="15"/>
      <c r="K182" s="15">
        <f t="shared" si="47"/>
        <v>0</v>
      </c>
      <c r="L182" s="15">
        <f t="shared" si="47"/>
        <v>0.12999999999999901</v>
      </c>
      <c r="M182" s="15">
        <f t="shared" si="47"/>
        <v>0</v>
      </c>
      <c r="O182" s="7">
        <f t="shared" si="53"/>
        <v>0</v>
      </c>
      <c r="P182" s="7">
        <f t="shared" si="53"/>
        <v>1</v>
      </c>
      <c r="Q182" s="7">
        <f t="shared" si="53"/>
        <v>0</v>
      </c>
      <c r="S182" s="7">
        <f t="shared" si="59"/>
        <v>1</v>
      </c>
      <c r="T182" s="7">
        <f t="shared" si="60"/>
        <v>1</v>
      </c>
      <c r="U182" s="7">
        <f t="shared" si="61"/>
        <v>0</v>
      </c>
      <c r="V182" s="7">
        <f t="shared" si="62"/>
        <v>0</v>
      </c>
      <c r="W182" s="7">
        <f t="shared" si="63"/>
        <v>0</v>
      </c>
    </row>
    <row r="183" spans="1:23" x14ac:dyDescent="0.3">
      <c r="A183" s="5" t="s">
        <v>12</v>
      </c>
      <c r="B183" s="15">
        <v>21.39</v>
      </c>
      <c r="C183" s="15">
        <v>18.3</v>
      </c>
      <c r="D183" s="15">
        <v>18.66</v>
      </c>
      <c r="E183" s="15">
        <v>17.829999999999998</v>
      </c>
      <c r="F183" s="15"/>
      <c r="G183" s="15">
        <f t="shared" si="54"/>
        <v>-3.09</v>
      </c>
      <c r="H183" s="15">
        <f t="shared" si="55"/>
        <v>-2.7300000000000004</v>
      </c>
      <c r="I183" s="15">
        <f t="shared" si="56"/>
        <v>-3.5600000000000023</v>
      </c>
      <c r="J183" s="15"/>
      <c r="K183" s="15">
        <f t="shared" si="47"/>
        <v>0</v>
      </c>
      <c r="L183" s="15">
        <f t="shared" si="47"/>
        <v>0</v>
      </c>
      <c r="M183" s="15">
        <f t="shared" si="47"/>
        <v>0</v>
      </c>
      <c r="O183" s="7">
        <f t="shared" si="53"/>
        <v>0</v>
      </c>
      <c r="P183" s="7">
        <f t="shared" si="53"/>
        <v>0</v>
      </c>
      <c r="Q183" s="7">
        <f t="shared" si="53"/>
        <v>0</v>
      </c>
      <c r="S183" s="7">
        <f t="shared" si="59"/>
        <v>0</v>
      </c>
      <c r="T183" s="7">
        <f t="shared" si="60"/>
        <v>0</v>
      </c>
      <c r="U183" s="7">
        <f t="shared" si="61"/>
        <v>0</v>
      </c>
      <c r="V183" s="7">
        <f t="shared" si="62"/>
        <v>0</v>
      </c>
      <c r="W183" s="7">
        <f t="shared" si="63"/>
        <v>1</v>
      </c>
    </row>
    <row r="184" spans="1:23" x14ac:dyDescent="0.3">
      <c r="A184" s="5" t="s">
        <v>25</v>
      </c>
      <c r="B184" s="17">
        <v>18.97</v>
      </c>
      <c r="C184" s="17">
        <v>18.190000000000001</v>
      </c>
      <c r="D184" s="17">
        <v>18.14</v>
      </c>
      <c r="E184" s="17">
        <v>17.63</v>
      </c>
      <c r="F184" s="15"/>
      <c r="G184" s="15">
        <f t="shared" si="54"/>
        <v>-0.77999999999999758</v>
      </c>
      <c r="H184" s="15">
        <f t="shared" si="55"/>
        <v>-0.82999999999999829</v>
      </c>
      <c r="I184" s="15">
        <f t="shared" si="56"/>
        <v>-1.3399999999999999</v>
      </c>
      <c r="J184" s="15"/>
      <c r="K184" s="15">
        <f t="shared" si="47"/>
        <v>0</v>
      </c>
      <c r="L184" s="15">
        <f t="shared" si="47"/>
        <v>0</v>
      </c>
      <c r="M184" s="15">
        <f t="shared" si="47"/>
        <v>0</v>
      </c>
      <c r="O184" s="7">
        <f t="shared" si="53"/>
        <v>0</v>
      </c>
      <c r="P184" s="7">
        <f t="shared" si="53"/>
        <v>0</v>
      </c>
      <c r="Q184" s="7">
        <f t="shared" si="53"/>
        <v>0</v>
      </c>
      <c r="S184" s="7">
        <f t="shared" si="59"/>
        <v>0</v>
      </c>
      <c r="T184" s="7">
        <f t="shared" si="60"/>
        <v>0</v>
      </c>
      <c r="U184" s="7">
        <f t="shared" si="61"/>
        <v>0</v>
      </c>
      <c r="V184" s="7">
        <f t="shared" si="62"/>
        <v>0</v>
      </c>
      <c r="W184" s="7">
        <f t="shared" si="63"/>
        <v>1</v>
      </c>
    </row>
    <row r="185" spans="1:23" x14ac:dyDescent="0.3">
      <c r="A185" s="5" t="s">
        <v>2</v>
      </c>
      <c r="B185" s="15">
        <v>18.21</v>
      </c>
      <c r="C185" s="17">
        <v>18.489999999999998</v>
      </c>
      <c r="D185" s="17">
        <v>17.25</v>
      </c>
      <c r="E185" s="17">
        <v>17.75</v>
      </c>
      <c r="F185" s="15"/>
      <c r="G185" s="15">
        <f t="shared" si="54"/>
        <v>0.27999999999999758</v>
      </c>
      <c r="H185" s="15">
        <f t="shared" si="55"/>
        <v>-0.96000000000000085</v>
      </c>
      <c r="I185" s="15">
        <f t="shared" si="56"/>
        <v>-0.46000000000000085</v>
      </c>
      <c r="J185" s="15"/>
      <c r="K185" s="15">
        <f t="shared" si="47"/>
        <v>0.27999999999999758</v>
      </c>
      <c r="L185" s="15">
        <f t="shared" si="47"/>
        <v>0</v>
      </c>
      <c r="M185" s="15">
        <f t="shared" si="47"/>
        <v>0</v>
      </c>
      <c r="O185" s="7">
        <f t="shared" si="53"/>
        <v>1</v>
      </c>
      <c r="P185" s="7">
        <f t="shared" si="53"/>
        <v>0</v>
      </c>
      <c r="Q185" s="7">
        <f t="shared" si="53"/>
        <v>0</v>
      </c>
      <c r="S185" s="7">
        <f t="shared" si="59"/>
        <v>1</v>
      </c>
      <c r="T185" s="7">
        <f t="shared" si="60"/>
        <v>1</v>
      </c>
      <c r="U185" s="7">
        <f t="shared" si="61"/>
        <v>0</v>
      </c>
      <c r="V185" s="7">
        <f t="shared" si="62"/>
        <v>0</v>
      </c>
      <c r="W185" s="7">
        <f t="shared" si="63"/>
        <v>0</v>
      </c>
    </row>
    <row r="186" spans="1:23" x14ac:dyDescent="0.3">
      <c r="A186" s="5" t="s">
        <v>3</v>
      </c>
      <c r="B186" s="17">
        <v>17.8</v>
      </c>
      <c r="C186" s="17">
        <v>18.82</v>
      </c>
      <c r="D186" s="17">
        <v>16.93</v>
      </c>
      <c r="E186" s="17">
        <v>17.75</v>
      </c>
      <c r="F186" s="15"/>
      <c r="G186" s="15">
        <f t="shared" si="54"/>
        <v>1.0199999999999996</v>
      </c>
      <c r="H186" s="15">
        <f t="shared" si="55"/>
        <v>-0.87000000000000099</v>
      </c>
      <c r="I186" s="15">
        <f t="shared" si="56"/>
        <v>-5.0000000000000711E-2</v>
      </c>
      <c r="J186" s="15"/>
      <c r="K186" s="15">
        <f t="shared" si="47"/>
        <v>1.0199999999999996</v>
      </c>
      <c r="L186" s="15">
        <f t="shared" si="47"/>
        <v>0</v>
      </c>
      <c r="M186" s="15">
        <f t="shared" si="47"/>
        <v>0</v>
      </c>
      <c r="O186" s="7">
        <f t="shared" si="53"/>
        <v>1</v>
      </c>
      <c r="P186" s="7">
        <f t="shared" si="53"/>
        <v>0</v>
      </c>
      <c r="Q186" s="7">
        <f t="shared" si="53"/>
        <v>0</v>
      </c>
      <c r="S186" s="7">
        <f t="shared" si="59"/>
        <v>1</v>
      </c>
      <c r="T186" s="7">
        <f t="shared" si="60"/>
        <v>1</v>
      </c>
      <c r="U186" s="7">
        <f t="shared" si="61"/>
        <v>0</v>
      </c>
      <c r="V186" s="7">
        <f t="shared" si="62"/>
        <v>0</v>
      </c>
      <c r="W186" s="7">
        <f t="shared" si="63"/>
        <v>0</v>
      </c>
    </row>
    <row r="187" spans="1:23" x14ac:dyDescent="0.3">
      <c r="A187" s="5" t="s">
        <v>4</v>
      </c>
      <c r="B187" s="15">
        <v>17.66</v>
      </c>
      <c r="C187" s="17">
        <v>18.73</v>
      </c>
      <c r="D187" s="17">
        <v>17.59</v>
      </c>
      <c r="E187" s="17">
        <v>18.100000000000001</v>
      </c>
      <c r="F187" s="15"/>
      <c r="G187" s="15">
        <f t="shared" si="54"/>
        <v>1.0700000000000003</v>
      </c>
      <c r="H187" s="15">
        <f t="shared" si="55"/>
        <v>-7.0000000000000284E-2</v>
      </c>
      <c r="I187" s="15">
        <f t="shared" si="56"/>
        <v>0.44000000000000128</v>
      </c>
      <c r="J187" s="15"/>
      <c r="K187" s="15">
        <f t="shared" si="47"/>
        <v>1.0700000000000003</v>
      </c>
      <c r="L187" s="15">
        <f t="shared" si="47"/>
        <v>0</v>
      </c>
      <c r="M187" s="15">
        <f t="shared" si="47"/>
        <v>0.44000000000000128</v>
      </c>
      <c r="O187" s="7">
        <f t="shared" si="53"/>
        <v>1</v>
      </c>
      <c r="P187" s="7">
        <f t="shared" si="53"/>
        <v>0</v>
      </c>
      <c r="Q187" s="7">
        <f t="shared" si="53"/>
        <v>1</v>
      </c>
      <c r="S187" s="7">
        <f t="shared" si="59"/>
        <v>2</v>
      </c>
      <c r="T187" s="7">
        <f t="shared" si="60"/>
        <v>0</v>
      </c>
      <c r="U187" s="7">
        <f t="shared" si="61"/>
        <v>1</v>
      </c>
      <c r="V187" s="7">
        <f t="shared" si="62"/>
        <v>0</v>
      </c>
      <c r="W187" s="7">
        <f t="shared" si="63"/>
        <v>0</v>
      </c>
    </row>
    <row r="188" spans="1:23" x14ac:dyDescent="0.3">
      <c r="A188" s="5" t="s">
        <v>5</v>
      </c>
      <c r="B188" s="15">
        <v>17.760000000000002</v>
      </c>
      <c r="C188" s="17">
        <v>18.43</v>
      </c>
      <c r="D188" s="17">
        <v>18.52</v>
      </c>
      <c r="E188" s="17">
        <v>18.89</v>
      </c>
      <c r="F188" s="15"/>
      <c r="G188" s="15">
        <f t="shared" si="54"/>
        <v>0.66999999999999815</v>
      </c>
      <c r="H188" s="15">
        <f t="shared" si="55"/>
        <v>0.75999999999999801</v>
      </c>
      <c r="I188" s="15">
        <f t="shared" si="56"/>
        <v>1.129999999999999</v>
      </c>
      <c r="J188" s="15"/>
      <c r="K188" s="15">
        <f t="shared" si="47"/>
        <v>0.66999999999999815</v>
      </c>
      <c r="L188" s="15">
        <f t="shared" si="47"/>
        <v>0.75999999999999801</v>
      </c>
      <c r="M188" s="15">
        <f t="shared" si="47"/>
        <v>1.129999999999999</v>
      </c>
      <c r="O188" s="7">
        <f t="shared" si="53"/>
        <v>1</v>
      </c>
      <c r="P188" s="7">
        <f t="shared" si="53"/>
        <v>1</v>
      </c>
      <c r="Q188" s="7">
        <f t="shared" si="53"/>
        <v>1</v>
      </c>
      <c r="S188" s="7">
        <f t="shared" si="59"/>
        <v>3</v>
      </c>
      <c r="T188" s="7">
        <f t="shared" si="60"/>
        <v>0</v>
      </c>
      <c r="U188" s="7">
        <f t="shared" si="61"/>
        <v>0</v>
      </c>
      <c r="V188" s="7">
        <f t="shared" si="62"/>
        <v>1</v>
      </c>
      <c r="W188" s="7">
        <f t="shared" si="63"/>
        <v>0</v>
      </c>
    </row>
    <row r="189" spans="1:23" x14ac:dyDescent="0.3">
      <c r="A189" s="5"/>
      <c r="B189" s="17"/>
      <c r="C189" s="17"/>
      <c r="D189" s="17"/>
      <c r="E189" s="17"/>
      <c r="F189" s="15"/>
      <c r="G189" s="15"/>
      <c r="H189" s="15"/>
      <c r="I189" s="15"/>
      <c r="J189" s="15"/>
      <c r="K189" s="15"/>
      <c r="L189" s="15"/>
      <c r="M189" s="15"/>
    </row>
    <row r="190" spans="1:23" x14ac:dyDescent="0.3">
      <c r="A190" s="5"/>
      <c r="B190" s="17"/>
      <c r="C190" s="17"/>
      <c r="D190" s="17"/>
      <c r="E190" s="17"/>
      <c r="F190" s="15"/>
      <c r="G190" s="15"/>
      <c r="H190" s="15"/>
      <c r="I190" s="15"/>
      <c r="J190" s="15"/>
      <c r="K190" s="15"/>
      <c r="L190" s="15"/>
      <c r="M190" s="15"/>
      <c r="W190" s="9" t="s">
        <v>88</v>
      </c>
    </row>
    <row r="191" spans="1:23" x14ac:dyDescent="0.3">
      <c r="A191" s="5"/>
      <c r="B191" s="17"/>
      <c r="C191" s="17"/>
      <c r="D191" s="17"/>
      <c r="E191" s="17"/>
      <c r="F191" s="15"/>
      <c r="G191" s="15"/>
      <c r="H191" s="15"/>
      <c r="I191" s="15"/>
      <c r="J191" s="15"/>
      <c r="K191" s="15"/>
      <c r="L191" s="15"/>
      <c r="M191" s="15"/>
    </row>
    <row r="192" spans="1:23" x14ac:dyDescent="0.3">
      <c r="V192" s="32" t="str">
        <f>+V1</f>
        <v>Exhibit NMPF - 37A</v>
      </c>
    </row>
    <row r="193" spans="1:23" x14ac:dyDescent="0.3">
      <c r="A193" s="21" t="s">
        <v>61</v>
      </c>
    </row>
    <row r="194" spans="1:23" ht="105.6" customHeight="1" x14ac:dyDescent="0.3">
      <c r="A194" s="1"/>
      <c r="B194" s="2" t="s">
        <v>60</v>
      </c>
      <c r="C194" s="2" t="s">
        <v>36</v>
      </c>
      <c r="D194" s="2" t="s">
        <v>37</v>
      </c>
      <c r="E194" s="2" t="s">
        <v>38</v>
      </c>
      <c r="G194" s="2" t="s">
        <v>39</v>
      </c>
      <c r="H194" s="2" t="s">
        <v>40</v>
      </c>
      <c r="I194" s="2" t="s">
        <v>41</v>
      </c>
      <c r="K194" s="2" t="s">
        <v>44</v>
      </c>
      <c r="L194" s="2" t="s">
        <v>43</v>
      </c>
      <c r="M194" s="2" t="s">
        <v>42</v>
      </c>
      <c r="O194" s="2" t="s">
        <v>54</v>
      </c>
      <c r="P194" s="2" t="s">
        <v>45</v>
      </c>
      <c r="Q194" s="2" t="s">
        <v>46</v>
      </c>
      <c r="R194" s="2"/>
      <c r="S194" s="2" t="s">
        <v>55</v>
      </c>
      <c r="T194" s="2" t="s">
        <v>56</v>
      </c>
      <c r="U194" s="2" t="s">
        <v>57</v>
      </c>
      <c r="V194" s="2" t="s">
        <v>58</v>
      </c>
      <c r="W194" s="2" t="s">
        <v>59</v>
      </c>
    </row>
    <row r="195" spans="1:23" x14ac:dyDescent="0.3">
      <c r="A195" s="5"/>
      <c r="B195" s="17"/>
      <c r="C195" s="17"/>
      <c r="D195" s="17"/>
      <c r="E195" s="17"/>
      <c r="F195" s="15"/>
      <c r="G195" s="15"/>
      <c r="H195" s="15"/>
      <c r="I195" s="15"/>
      <c r="J195" s="15"/>
      <c r="K195" s="15"/>
      <c r="L195" s="15"/>
      <c r="M195" s="15"/>
    </row>
    <row r="196" spans="1:23" x14ac:dyDescent="0.3">
      <c r="A196" s="5" t="s">
        <v>6</v>
      </c>
      <c r="B196" s="15">
        <v>18.93</v>
      </c>
      <c r="C196" s="17">
        <v>19.14</v>
      </c>
      <c r="D196" s="17">
        <v>18.02</v>
      </c>
      <c r="E196" s="17">
        <v>18.88</v>
      </c>
      <c r="F196" s="15"/>
      <c r="G196" s="15">
        <f t="shared" si="44"/>
        <v>0.21000000000000085</v>
      </c>
      <c r="H196" s="15">
        <f t="shared" si="45"/>
        <v>-0.91000000000000014</v>
      </c>
      <c r="I196" s="15">
        <f t="shared" si="46"/>
        <v>-5.0000000000000711E-2</v>
      </c>
      <c r="J196" s="15"/>
      <c r="K196" s="15">
        <f t="shared" si="47"/>
        <v>0.21000000000000085</v>
      </c>
      <c r="L196" s="15">
        <f t="shared" si="47"/>
        <v>0</v>
      </c>
      <c r="M196" s="15">
        <f t="shared" si="47"/>
        <v>0</v>
      </c>
      <c r="O196" s="7">
        <f t="shared" si="53"/>
        <v>1</v>
      </c>
      <c r="P196" s="7">
        <f t="shared" si="53"/>
        <v>0</v>
      </c>
      <c r="Q196" s="7">
        <f t="shared" si="53"/>
        <v>0</v>
      </c>
      <c r="S196" s="7">
        <f t="shared" si="48"/>
        <v>1</v>
      </c>
      <c r="T196" s="7">
        <f t="shared" si="49"/>
        <v>1</v>
      </c>
      <c r="U196" s="7">
        <f t="shared" si="50"/>
        <v>0</v>
      </c>
      <c r="V196" s="7">
        <f t="shared" si="51"/>
        <v>0</v>
      </c>
      <c r="W196" s="7">
        <f t="shared" si="52"/>
        <v>0</v>
      </c>
    </row>
    <row r="197" spans="1:23" x14ac:dyDescent="0.3">
      <c r="A197" s="5" t="s">
        <v>7</v>
      </c>
      <c r="B197" s="17">
        <v>18.91</v>
      </c>
      <c r="C197" s="17">
        <v>19.22</v>
      </c>
      <c r="D197" s="17">
        <v>17.38</v>
      </c>
      <c r="E197" s="17">
        <v>18.899999999999999</v>
      </c>
      <c r="F197" s="15"/>
      <c r="G197" s="15">
        <f t="shared" si="44"/>
        <v>0.30999999999999872</v>
      </c>
      <c r="H197" s="15">
        <f t="shared" si="45"/>
        <v>-1.5300000000000011</v>
      </c>
      <c r="I197" s="15">
        <f t="shared" si="46"/>
        <v>-1.0000000000001563E-2</v>
      </c>
      <c r="J197" s="15"/>
      <c r="K197" s="15">
        <f t="shared" si="47"/>
        <v>0.30999999999999872</v>
      </c>
      <c r="L197" s="15">
        <f t="shared" si="47"/>
        <v>0</v>
      </c>
      <c r="M197" s="15">
        <f t="shared" si="47"/>
        <v>0</v>
      </c>
      <c r="O197" s="7">
        <f t="shared" si="53"/>
        <v>1</v>
      </c>
      <c r="P197" s="7">
        <f t="shared" si="53"/>
        <v>0</v>
      </c>
      <c r="Q197" s="7">
        <f t="shared" si="53"/>
        <v>0</v>
      </c>
      <c r="S197" s="7">
        <f t="shared" si="48"/>
        <v>1</v>
      </c>
      <c r="T197" s="7">
        <f t="shared" si="49"/>
        <v>1</v>
      </c>
      <c r="U197" s="7">
        <f t="shared" si="50"/>
        <v>0</v>
      </c>
      <c r="V197" s="7">
        <f t="shared" si="51"/>
        <v>0</v>
      </c>
      <c r="W197" s="7">
        <f t="shared" si="52"/>
        <v>0</v>
      </c>
    </row>
    <row r="198" spans="1:23" x14ac:dyDescent="0.3">
      <c r="A198" s="5" t="s">
        <v>8</v>
      </c>
      <c r="B198" s="17">
        <v>18.88</v>
      </c>
      <c r="C198" s="17">
        <v>19.27</v>
      </c>
      <c r="D198" s="17">
        <v>17.91</v>
      </c>
      <c r="E198" s="17">
        <v>19.07</v>
      </c>
      <c r="F198" s="15"/>
      <c r="G198" s="15">
        <f t="shared" si="44"/>
        <v>0.39000000000000057</v>
      </c>
      <c r="H198" s="15">
        <f t="shared" si="45"/>
        <v>-0.96999999999999886</v>
      </c>
      <c r="I198" s="15">
        <f t="shared" si="46"/>
        <v>0.19000000000000128</v>
      </c>
      <c r="J198" s="15"/>
      <c r="K198" s="15">
        <f t="shared" si="47"/>
        <v>0.39000000000000057</v>
      </c>
      <c r="L198" s="15">
        <f t="shared" si="47"/>
        <v>0</v>
      </c>
      <c r="M198" s="15">
        <f t="shared" si="47"/>
        <v>0.19000000000000128</v>
      </c>
      <c r="O198" s="7">
        <f t="shared" si="53"/>
        <v>1</v>
      </c>
      <c r="P198" s="7">
        <f t="shared" si="53"/>
        <v>0</v>
      </c>
      <c r="Q198" s="7">
        <f t="shared" si="53"/>
        <v>1</v>
      </c>
      <c r="S198" s="7">
        <f t="shared" si="48"/>
        <v>2</v>
      </c>
      <c r="T198" s="7">
        <f t="shared" si="49"/>
        <v>0</v>
      </c>
      <c r="U198" s="7">
        <f t="shared" si="50"/>
        <v>1</v>
      </c>
      <c r="V198" s="7">
        <f t="shared" si="51"/>
        <v>0</v>
      </c>
      <c r="W198" s="7">
        <f t="shared" si="52"/>
        <v>0</v>
      </c>
    </row>
    <row r="199" spans="1:23" x14ac:dyDescent="0.3">
      <c r="A199" s="5" t="s">
        <v>9</v>
      </c>
      <c r="B199" s="15">
        <v>19.16</v>
      </c>
      <c r="C199" s="17">
        <v>19.78</v>
      </c>
      <c r="D199" s="17">
        <v>18.14</v>
      </c>
      <c r="E199" s="17">
        <v>19.43</v>
      </c>
      <c r="F199" s="15"/>
      <c r="G199" s="15">
        <f t="shared" si="44"/>
        <v>0.62000000000000099</v>
      </c>
      <c r="H199" s="15">
        <f t="shared" si="45"/>
        <v>-1.0199999999999996</v>
      </c>
      <c r="I199" s="15">
        <f t="shared" si="46"/>
        <v>0.26999999999999957</v>
      </c>
      <c r="J199" s="15"/>
      <c r="K199" s="15">
        <f t="shared" si="47"/>
        <v>0.62000000000000099</v>
      </c>
      <c r="L199" s="15">
        <f t="shared" si="47"/>
        <v>0</v>
      </c>
      <c r="M199" s="15">
        <f t="shared" si="47"/>
        <v>0.26999999999999957</v>
      </c>
      <c r="O199" s="7">
        <f t="shared" si="53"/>
        <v>1</v>
      </c>
      <c r="P199" s="7">
        <f t="shared" si="53"/>
        <v>0</v>
      </c>
      <c r="Q199" s="7">
        <f t="shared" si="53"/>
        <v>1</v>
      </c>
      <c r="S199" s="7">
        <f t="shared" si="48"/>
        <v>2</v>
      </c>
      <c r="T199" s="7">
        <f t="shared" si="49"/>
        <v>0</v>
      </c>
      <c r="U199" s="7">
        <f t="shared" si="50"/>
        <v>1</v>
      </c>
      <c r="V199" s="7">
        <f t="shared" si="51"/>
        <v>0</v>
      </c>
      <c r="W199" s="7">
        <f t="shared" si="52"/>
        <v>0</v>
      </c>
    </row>
    <row r="200" spans="1:23" x14ac:dyDescent="0.3">
      <c r="A200" s="5" t="s">
        <v>10</v>
      </c>
      <c r="B200" s="17">
        <v>19.2</v>
      </c>
      <c r="C200" s="17">
        <v>20.56</v>
      </c>
      <c r="D200" s="17">
        <v>18.22</v>
      </c>
      <c r="E200" s="17">
        <v>20.170000000000002</v>
      </c>
      <c r="F200" s="15"/>
      <c r="G200" s="15">
        <f t="shared" si="44"/>
        <v>1.3599999999999994</v>
      </c>
      <c r="H200" s="15">
        <f t="shared" si="45"/>
        <v>-0.98000000000000043</v>
      </c>
      <c r="I200" s="15">
        <f t="shared" si="46"/>
        <v>0.97000000000000242</v>
      </c>
      <c r="J200" s="15"/>
      <c r="K200" s="15">
        <f t="shared" si="47"/>
        <v>1.3599999999999994</v>
      </c>
      <c r="L200" s="15">
        <f t="shared" si="47"/>
        <v>0</v>
      </c>
      <c r="M200" s="15">
        <f t="shared" si="47"/>
        <v>0.97000000000000242</v>
      </c>
      <c r="O200" s="7">
        <f t="shared" si="53"/>
        <v>1</v>
      </c>
      <c r="P200" s="7">
        <f t="shared" si="53"/>
        <v>0</v>
      </c>
      <c r="Q200" s="7">
        <f t="shared" si="53"/>
        <v>1</v>
      </c>
      <c r="S200" s="7">
        <f t="shared" si="48"/>
        <v>2</v>
      </c>
      <c r="T200" s="7">
        <f t="shared" si="49"/>
        <v>0</v>
      </c>
      <c r="U200" s="7">
        <f t="shared" si="50"/>
        <v>1</v>
      </c>
      <c r="V200" s="7">
        <f t="shared" si="51"/>
        <v>0</v>
      </c>
      <c r="W200" s="7">
        <f t="shared" si="52"/>
        <v>0</v>
      </c>
    </row>
    <row r="201" spans="1:23" x14ac:dyDescent="0.3">
      <c r="A201" s="5" t="s">
        <v>11</v>
      </c>
      <c r="B201" s="15">
        <v>20.2</v>
      </c>
      <c r="C201" s="17">
        <v>20.76</v>
      </c>
      <c r="D201" s="17">
        <v>18.829999999999998</v>
      </c>
      <c r="E201" s="17">
        <v>20.52</v>
      </c>
      <c r="F201" s="15"/>
      <c r="G201" s="15">
        <f t="shared" si="44"/>
        <v>0.56000000000000227</v>
      </c>
      <c r="H201" s="15">
        <f t="shared" si="45"/>
        <v>-1.370000000000001</v>
      </c>
      <c r="I201" s="15">
        <f t="shared" si="46"/>
        <v>0.32000000000000028</v>
      </c>
      <c r="J201" s="15"/>
      <c r="K201" s="15">
        <f t="shared" si="47"/>
        <v>0.56000000000000227</v>
      </c>
      <c r="L201" s="15">
        <f t="shared" si="47"/>
        <v>0</v>
      </c>
      <c r="M201" s="15">
        <f t="shared" si="47"/>
        <v>0.32000000000000028</v>
      </c>
      <c r="O201" s="7">
        <f t="shared" si="53"/>
        <v>1</v>
      </c>
      <c r="P201" s="7">
        <f t="shared" si="53"/>
        <v>0</v>
      </c>
      <c r="Q201" s="7">
        <f t="shared" si="53"/>
        <v>1</v>
      </c>
      <c r="S201" s="7">
        <f t="shared" si="48"/>
        <v>2</v>
      </c>
      <c r="T201" s="7">
        <f t="shared" si="49"/>
        <v>0</v>
      </c>
      <c r="U201" s="7">
        <f t="shared" si="50"/>
        <v>1</v>
      </c>
      <c r="V201" s="7">
        <f t="shared" si="51"/>
        <v>0</v>
      </c>
      <c r="W201" s="7">
        <f t="shared" si="52"/>
        <v>0</v>
      </c>
    </row>
    <row r="202" spans="1:23" x14ac:dyDescent="0.3">
      <c r="A202" s="5" t="s">
        <v>12</v>
      </c>
      <c r="B202" s="15">
        <v>20.37</v>
      </c>
      <c r="C202" s="15">
        <v>21.66</v>
      </c>
      <c r="D202" s="15">
        <v>18.95</v>
      </c>
      <c r="E202" s="15">
        <v>21.54</v>
      </c>
      <c r="F202" s="15"/>
      <c r="G202" s="15">
        <f t="shared" si="44"/>
        <v>1.2899999999999991</v>
      </c>
      <c r="H202" s="15">
        <f t="shared" si="45"/>
        <v>-1.4200000000000017</v>
      </c>
      <c r="I202" s="15">
        <f t="shared" si="46"/>
        <v>1.1699999999999982</v>
      </c>
      <c r="J202" s="15"/>
      <c r="K202" s="15">
        <f t="shared" si="47"/>
        <v>1.2899999999999991</v>
      </c>
      <c r="L202" s="15">
        <f t="shared" si="47"/>
        <v>0</v>
      </c>
      <c r="M202" s="15">
        <f t="shared" si="47"/>
        <v>1.1699999999999982</v>
      </c>
      <c r="O202" s="7">
        <f t="shared" si="53"/>
        <v>1</v>
      </c>
      <c r="P202" s="7">
        <f t="shared" si="53"/>
        <v>0</v>
      </c>
      <c r="Q202" s="7">
        <f t="shared" si="53"/>
        <v>1</v>
      </c>
      <c r="S202" s="7">
        <f t="shared" si="48"/>
        <v>2</v>
      </c>
      <c r="T202" s="7">
        <f t="shared" si="49"/>
        <v>0</v>
      </c>
      <c r="U202" s="7">
        <f t="shared" si="50"/>
        <v>1</v>
      </c>
      <c r="V202" s="7">
        <f t="shared" si="51"/>
        <v>0</v>
      </c>
      <c r="W202" s="7">
        <f t="shared" si="52"/>
        <v>0</v>
      </c>
    </row>
    <row r="203" spans="1:23" x14ac:dyDescent="0.3">
      <c r="A203" s="5" t="s">
        <v>26</v>
      </c>
      <c r="B203" s="17">
        <v>21.48</v>
      </c>
      <c r="C203" s="17">
        <v>22.21</v>
      </c>
      <c r="D203" s="17">
        <v>21.15</v>
      </c>
      <c r="E203" s="17">
        <v>22.29</v>
      </c>
      <c r="F203" s="15"/>
      <c r="G203" s="15">
        <f t="shared" si="44"/>
        <v>0.73000000000000043</v>
      </c>
      <c r="H203" s="15">
        <f t="shared" si="45"/>
        <v>-0.33000000000000185</v>
      </c>
      <c r="I203" s="15">
        <f t="shared" si="46"/>
        <v>0.80999999999999872</v>
      </c>
      <c r="J203" s="15"/>
      <c r="K203" s="15">
        <f t="shared" si="47"/>
        <v>0.73000000000000043</v>
      </c>
      <c r="L203" s="15">
        <f t="shared" si="47"/>
        <v>0</v>
      </c>
      <c r="M203" s="15">
        <f t="shared" si="47"/>
        <v>0.80999999999999872</v>
      </c>
      <c r="O203" s="7">
        <f t="shared" si="53"/>
        <v>1</v>
      </c>
      <c r="P203" s="7">
        <f t="shared" si="53"/>
        <v>0</v>
      </c>
      <c r="Q203" s="7">
        <f t="shared" si="53"/>
        <v>1</v>
      </c>
      <c r="S203" s="7">
        <f t="shared" si="48"/>
        <v>2</v>
      </c>
      <c r="T203" s="7">
        <f t="shared" si="49"/>
        <v>0</v>
      </c>
      <c r="U203" s="7">
        <f t="shared" si="50"/>
        <v>1</v>
      </c>
      <c r="V203" s="7">
        <f t="shared" si="51"/>
        <v>0</v>
      </c>
      <c r="W203" s="7">
        <f t="shared" si="52"/>
        <v>0</v>
      </c>
    </row>
    <row r="204" spans="1:23" x14ac:dyDescent="0.3">
      <c r="A204" s="5" t="s">
        <v>2</v>
      </c>
      <c r="B204" s="15">
        <v>22.02</v>
      </c>
      <c r="C204" s="17">
        <v>23.73</v>
      </c>
      <c r="D204" s="17">
        <v>23.35</v>
      </c>
      <c r="E204" s="17">
        <v>23.46</v>
      </c>
      <c r="F204" s="15"/>
      <c r="G204" s="15">
        <f t="shared" si="44"/>
        <v>1.7100000000000009</v>
      </c>
      <c r="H204" s="15">
        <f t="shared" si="45"/>
        <v>1.3300000000000018</v>
      </c>
      <c r="I204" s="15">
        <f t="shared" si="46"/>
        <v>1.4400000000000013</v>
      </c>
      <c r="J204" s="15"/>
      <c r="K204" s="15">
        <f t="shared" si="47"/>
        <v>1.7100000000000009</v>
      </c>
      <c r="L204" s="15">
        <f t="shared" si="47"/>
        <v>1.3300000000000018</v>
      </c>
      <c r="M204" s="15">
        <f t="shared" si="47"/>
        <v>1.4400000000000013</v>
      </c>
      <c r="O204" s="7">
        <f t="shared" si="53"/>
        <v>1</v>
      </c>
      <c r="P204" s="7">
        <f t="shared" si="53"/>
        <v>1</v>
      </c>
      <c r="Q204" s="7">
        <f t="shared" si="53"/>
        <v>1</v>
      </c>
      <c r="S204" s="7">
        <f t="shared" si="48"/>
        <v>3</v>
      </c>
      <c r="T204" s="7">
        <f t="shared" si="49"/>
        <v>0</v>
      </c>
      <c r="U204" s="7">
        <f t="shared" si="50"/>
        <v>0</v>
      </c>
      <c r="V204" s="7">
        <f t="shared" si="51"/>
        <v>1</v>
      </c>
      <c r="W204" s="7">
        <f t="shared" si="52"/>
        <v>0</v>
      </c>
    </row>
    <row r="205" spans="1:23" x14ac:dyDescent="0.3">
      <c r="A205" s="5" t="s">
        <v>3</v>
      </c>
      <c r="B205" s="17">
        <v>23.64</v>
      </c>
      <c r="C205" s="17">
        <v>24.22</v>
      </c>
      <c r="D205" s="17">
        <v>23.33</v>
      </c>
      <c r="E205" s="17">
        <v>23.66</v>
      </c>
      <c r="F205" s="15"/>
      <c r="G205" s="15">
        <f t="shared" si="44"/>
        <v>0.57999999999999829</v>
      </c>
      <c r="H205" s="15">
        <f t="shared" si="45"/>
        <v>-0.31000000000000227</v>
      </c>
      <c r="I205" s="15">
        <f t="shared" si="46"/>
        <v>1.9999999999999574E-2</v>
      </c>
      <c r="J205" s="15"/>
      <c r="K205" s="15">
        <f t="shared" si="47"/>
        <v>0.57999999999999829</v>
      </c>
      <c r="L205" s="15">
        <f t="shared" si="47"/>
        <v>0</v>
      </c>
      <c r="M205" s="15">
        <f t="shared" si="47"/>
        <v>1.9999999999999574E-2</v>
      </c>
      <c r="O205" s="7">
        <f t="shared" si="53"/>
        <v>1</v>
      </c>
      <c r="P205" s="7">
        <f t="shared" si="53"/>
        <v>0</v>
      </c>
      <c r="Q205" s="7">
        <f t="shared" si="53"/>
        <v>1</v>
      </c>
      <c r="S205" s="7">
        <f t="shared" si="48"/>
        <v>2</v>
      </c>
      <c r="T205" s="7">
        <f t="shared" si="49"/>
        <v>0</v>
      </c>
      <c r="U205" s="7">
        <f t="shared" si="50"/>
        <v>1</v>
      </c>
      <c r="V205" s="7">
        <f t="shared" si="51"/>
        <v>0</v>
      </c>
      <c r="W205" s="7">
        <f t="shared" si="52"/>
        <v>0</v>
      </c>
    </row>
    <row r="206" spans="1:23" x14ac:dyDescent="0.3">
      <c r="A206" s="5" t="s">
        <v>4</v>
      </c>
      <c r="B206" s="15">
        <v>23.65</v>
      </c>
      <c r="C206" s="17">
        <v>24.74</v>
      </c>
      <c r="D206" s="17">
        <v>24.31</v>
      </c>
      <c r="E206" s="17">
        <v>23.34</v>
      </c>
      <c r="F206" s="15"/>
      <c r="G206" s="15">
        <f t="shared" si="44"/>
        <v>1.0899999999999999</v>
      </c>
      <c r="H206" s="15">
        <f t="shared" si="45"/>
        <v>0.66000000000000014</v>
      </c>
      <c r="I206" s="15">
        <f t="shared" si="46"/>
        <v>-0.30999999999999872</v>
      </c>
      <c r="J206" s="15"/>
      <c r="K206" s="15">
        <f t="shared" si="47"/>
        <v>1.0899999999999999</v>
      </c>
      <c r="L206" s="15">
        <f t="shared" si="47"/>
        <v>0.66000000000000014</v>
      </c>
      <c r="M206" s="15">
        <f t="shared" si="47"/>
        <v>0</v>
      </c>
      <c r="O206" s="7">
        <f t="shared" si="53"/>
        <v>1</v>
      </c>
      <c r="P206" s="7">
        <f t="shared" si="53"/>
        <v>1</v>
      </c>
      <c r="Q206" s="7">
        <f t="shared" si="53"/>
        <v>0</v>
      </c>
      <c r="S206" s="7">
        <f t="shared" si="48"/>
        <v>2</v>
      </c>
      <c r="T206" s="7">
        <f t="shared" si="49"/>
        <v>0</v>
      </c>
      <c r="U206" s="7">
        <f t="shared" si="50"/>
        <v>1</v>
      </c>
      <c r="V206" s="7">
        <f t="shared" si="51"/>
        <v>0</v>
      </c>
      <c r="W206" s="7">
        <f t="shared" si="52"/>
        <v>0</v>
      </c>
    </row>
    <row r="207" spans="1:23" x14ac:dyDescent="0.3">
      <c r="A207" s="5" t="s">
        <v>5</v>
      </c>
      <c r="B207" s="15">
        <v>24.47</v>
      </c>
      <c r="C207" s="17">
        <v>24.44</v>
      </c>
      <c r="D207" s="17">
        <v>22.57</v>
      </c>
      <c r="E207" s="17">
        <v>22.65</v>
      </c>
      <c r="F207" s="15"/>
      <c r="G207" s="15">
        <f t="shared" si="44"/>
        <v>-2.9999999999997584E-2</v>
      </c>
      <c r="H207" s="15">
        <f t="shared" si="45"/>
        <v>-1.8999999999999986</v>
      </c>
      <c r="I207" s="15">
        <f t="shared" si="46"/>
        <v>-1.8200000000000003</v>
      </c>
      <c r="J207" s="15"/>
      <c r="K207" s="15">
        <f t="shared" si="47"/>
        <v>0</v>
      </c>
      <c r="L207" s="15">
        <f t="shared" si="47"/>
        <v>0</v>
      </c>
      <c r="M207" s="15">
        <f t="shared" si="47"/>
        <v>0</v>
      </c>
      <c r="O207" s="7">
        <f t="shared" si="53"/>
        <v>0</v>
      </c>
      <c r="P207" s="7">
        <f t="shared" si="53"/>
        <v>0</v>
      </c>
      <c r="Q207" s="7">
        <f t="shared" si="53"/>
        <v>0</v>
      </c>
      <c r="S207" s="7">
        <f t="shared" si="48"/>
        <v>0</v>
      </c>
      <c r="T207" s="7">
        <f t="shared" si="49"/>
        <v>0</v>
      </c>
      <c r="U207" s="7">
        <f t="shared" si="50"/>
        <v>0</v>
      </c>
      <c r="V207" s="7">
        <f t="shared" si="51"/>
        <v>0</v>
      </c>
      <c r="W207" s="7">
        <f t="shared" si="52"/>
        <v>1</v>
      </c>
    </row>
    <row r="208" spans="1:23" x14ac:dyDescent="0.3">
      <c r="A208" s="5" t="s">
        <v>6</v>
      </c>
      <c r="B208" s="15">
        <v>22.86</v>
      </c>
      <c r="C208" s="17">
        <v>23.94</v>
      </c>
      <c r="D208" s="17">
        <v>21.36</v>
      </c>
      <c r="E208" s="17">
        <v>23.13</v>
      </c>
      <c r="F208" s="15"/>
      <c r="G208" s="15">
        <f t="shared" si="44"/>
        <v>1.0800000000000018</v>
      </c>
      <c r="H208" s="15">
        <f t="shared" si="45"/>
        <v>-1.5</v>
      </c>
      <c r="I208" s="15">
        <f t="shared" si="46"/>
        <v>0.26999999999999957</v>
      </c>
      <c r="J208" s="15"/>
      <c r="K208" s="15">
        <f t="shared" si="47"/>
        <v>1.0800000000000018</v>
      </c>
      <c r="L208" s="15">
        <f t="shared" si="47"/>
        <v>0</v>
      </c>
      <c r="M208" s="15">
        <f t="shared" si="47"/>
        <v>0.26999999999999957</v>
      </c>
      <c r="O208" s="7">
        <f t="shared" si="53"/>
        <v>1</v>
      </c>
      <c r="P208" s="7">
        <f t="shared" si="53"/>
        <v>0</v>
      </c>
      <c r="Q208" s="7">
        <f t="shared" si="53"/>
        <v>1</v>
      </c>
      <c r="S208" s="7">
        <f t="shared" si="48"/>
        <v>2</v>
      </c>
      <c r="T208" s="7">
        <f t="shared" si="49"/>
        <v>0</v>
      </c>
      <c r="U208" s="7">
        <f t="shared" si="50"/>
        <v>1</v>
      </c>
      <c r="V208" s="7">
        <f t="shared" si="51"/>
        <v>0</v>
      </c>
      <c r="W208" s="7">
        <f t="shared" si="52"/>
        <v>0</v>
      </c>
    </row>
    <row r="209" spans="1:23" x14ac:dyDescent="0.3">
      <c r="A209" s="5" t="s">
        <v>7</v>
      </c>
      <c r="B209" s="17">
        <v>23.02</v>
      </c>
      <c r="C209" s="17">
        <v>24.41</v>
      </c>
      <c r="D209" s="17">
        <v>21.6</v>
      </c>
      <c r="E209" s="17">
        <v>23.78</v>
      </c>
      <c r="F209" s="15"/>
      <c r="G209" s="15">
        <f t="shared" si="44"/>
        <v>1.3900000000000006</v>
      </c>
      <c r="H209" s="15">
        <f t="shared" si="45"/>
        <v>-1.4199999999999982</v>
      </c>
      <c r="I209" s="15">
        <f t="shared" si="46"/>
        <v>0.76000000000000156</v>
      </c>
      <c r="J209" s="15"/>
      <c r="K209" s="15">
        <f t="shared" si="47"/>
        <v>1.3900000000000006</v>
      </c>
      <c r="L209" s="15">
        <f t="shared" si="47"/>
        <v>0</v>
      </c>
      <c r="M209" s="15">
        <f t="shared" si="47"/>
        <v>0.76000000000000156</v>
      </c>
      <c r="O209" s="7">
        <f t="shared" si="53"/>
        <v>1</v>
      </c>
      <c r="P209" s="7">
        <f t="shared" si="53"/>
        <v>0</v>
      </c>
      <c r="Q209" s="7">
        <f t="shared" si="53"/>
        <v>1</v>
      </c>
      <c r="S209" s="7">
        <f t="shared" si="48"/>
        <v>2</v>
      </c>
      <c r="T209" s="7">
        <f t="shared" si="49"/>
        <v>0</v>
      </c>
      <c r="U209" s="7">
        <f t="shared" si="50"/>
        <v>1</v>
      </c>
      <c r="V209" s="7">
        <f t="shared" si="51"/>
        <v>0</v>
      </c>
      <c r="W209" s="7">
        <f t="shared" si="52"/>
        <v>0</v>
      </c>
    </row>
    <row r="210" spans="1:23" x14ac:dyDescent="0.3">
      <c r="A210" s="5" t="s">
        <v>8</v>
      </c>
      <c r="B210" s="17">
        <v>23.87</v>
      </c>
      <c r="C210" s="17">
        <v>25.34</v>
      </c>
      <c r="D210" s="17">
        <v>22.25</v>
      </c>
      <c r="E210" s="17">
        <v>23.89</v>
      </c>
      <c r="F210" s="15"/>
      <c r="G210" s="15">
        <f t="shared" si="44"/>
        <v>1.4699999999999989</v>
      </c>
      <c r="H210" s="15">
        <f t="shared" si="45"/>
        <v>-1.620000000000001</v>
      </c>
      <c r="I210" s="15">
        <f t="shared" si="46"/>
        <v>1.9999999999999574E-2</v>
      </c>
      <c r="J210" s="15"/>
      <c r="K210" s="15">
        <f t="shared" si="47"/>
        <v>1.4699999999999989</v>
      </c>
      <c r="L210" s="15">
        <f t="shared" si="47"/>
        <v>0</v>
      </c>
      <c r="M210" s="15">
        <f t="shared" si="47"/>
        <v>1.9999999999999574E-2</v>
      </c>
      <c r="O210" s="7">
        <f t="shared" si="53"/>
        <v>1</v>
      </c>
      <c r="P210" s="7">
        <f t="shared" si="53"/>
        <v>0</v>
      </c>
      <c r="Q210" s="7">
        <f t="shared" si="53"/>
        <v>1</v>
      </c>
      <c r="S210" s="7">
        <f t="shared" si="48"/>
        <v>2</v>
      </c>
      <c r="T210" s="7">
        <f t="shared" si="49"/>
        <v>0</v>
      </c>
      <c r="U210" s="7">
        <f t="shared" si="50"/>
        <v>1</v>
      </c>
      <c r="V210" s="7">
        <f t="shared" si="51"/>
        <v>0</v>
      </c>
      <c r="W210" s="7">
        <f t="shared" si="52"/>
        <v>0</v>
      </c>
    </row>
    <row r="211" spans="1:23" x14ac:dyDescent="0.3">
      <c r="A211" s="5" t="s">
        <v>9</v>
      </c>
      <c r="B211" s="15">
        <v>23.63</v>
      </c>
      <c r="C211" s="17">
        <v>26.11</v>
      </c>
      <c r="D211" s="17">
        <v>24.6</v>
      </c>
      <c r="E211" s="17">
        <v>22.58</v>
      </c>
      <c r="F211" s="15"/>
      <c r="G211" s="15">
        <f t="shared" si="44"/>
        <v>2.4800000000000004</v>
      </c>
      <c r="H211" s="15">
        <f t="shared" si="45"/>
        <v>0.97000000000000242</v>
      </c>
      <c r="I211" s="15">
        <f t="shared" si="46"/>
        <v>-1.0500000000000007</v>
      </c>
      <c r="J211" s="15"/>
      <c r="K211" s="15">
        <f t="shared" si="47"/>
        <v>2.4800000000000004</v>
      </c>
      <c r="L211" s="15">
        <f t="shared" si="47"/>
        <v>0.97000000000000242</v>
      </c>
      <c r="M211" s="15">
        <f t="shared" si="47"/>
        <v>0</v>
      </c>
      <c r="O211" s="7">
        <f t="shared" si="53"/>
        <v>1</v>
      </c>
      <c r="P211" s="7">
        <f t="shared" si="53"/>
        <v>1</v>
      </c>
      <c r="Q211" s="7">
        <f t="shared" si="53"/>
        <v>0</v>
      </c>
      <c r="S211" s="7">
        <f t="shared" si="48"/>
        <v>2</v>
      </c>
      <c r="T211" s="7">
        <f t="shared" si="49"/>
        <v>0</v>
      </c>
      <c r="U211" s="7">
        <f t="shared" si="50"/>
        <v>1</v>
      </c>
      <c r="V211" s="7">
        <f t="shared" si="51"/>
        <v>0</v>
      </c>
      <c r="W211" s="7">
        <f t="shared" si="52"/>
        <v>0</v>
      </c>
    </row>
    <row r="212" spans="1:23" x14ac:dyDescent="0.3">
      <c r="A212" s="5" t="s">
        <v>10</v>
      </c>
      <c r="B212" s="17">
        <v>24.19</v>
      </c>
      <c r="C212" s="17">
        <v>21.93</v>
      </c>
      <c r="D212" s="17">
        <v>23.82</v>
      </c>
      <c r="E212" s="17">
        <v>21.35</v>
      </c>
      <c r="F212" s="15"/>
      <c r="G212" s="15">
        <f t="shared" si="44"/>
        <v>-2.2600000000000016</v>
      </c>
      <c r="H212" s="15">
        <f t="shared" si="45"/>
        <v>-0.37000000000000099</v>
      </c>
      <c r="I212" s="15">
        <f t="shared" si="46"/>
        <v>-2.84</v>
      </c>
      <c r="J212" s="15"/>
      <c r="K212" s="15">
        <f t="shared" si="47"/>
        <v>0</v>
      </c>
      <c r="L212" s="15">
        <f t="shared" si="47"/>
        <v>0</v>
      </c>
      <c r="M212" s="15">
        <f t="shared" si="47"/>
        <v>0</v>
      </c>
      <c r="O212" s="7">
        <f t="shared" si="53"/>
        <v>0</v>
      </c>
      <c r="P212" s="7">
        <f t="shared" si="53"/>
        <v>0</v>
      </c>
      <c r="Q212" s="7">
        <f t="shared" si="53"/>
        <v>0</v>
      </c>
      <c r="S212" s="7">
        <f t="shared" si="48"/>
        <v>0</v>
      </c>
      <c r="T212" s="7">
        <f t="shared" si="49"/>
        <v>0</v>
      </c>
      <c r="U212" s="7">
        <f t="shared" si="50"/>
        <v>0</v>
      </c>
      <c r="V212" s="7">
        <f t="shared" si="51"/>
        <v>0</v>
      </c>
      <c r="W212" s="7">
        <f t="shared" si="52"/>
        <v>1</v>
      </c>
    </row>
    <row r="213" spans="1:23" x14ac:dyDescent="0.3">
      <c r="A213" s="5" t="s">
        <v>11</v>
      </c>
      <c r="B213" s="15">
        <v>24.06</v>
      </c>
      <c r="C213" s="17">
        <v>19.91</v>
      </c>
      <c r="D213" s="17">
        <v>21.94</v>
      </c>
      <c r="E213" s="17">
        <v>18.21</v>
      </c>
      <c r="F213" s="15"/>
      <c r="G213" s="15">
        <f t="shared" si="44"/>
        <v>-4.1499999999999986</v>
      </c>
      <c r="H213" s="15">
        <f t="shared" si="45"/>
        <v>-2.1199999999999974</v>
      </c>
      <c r="I213" s="15">
        <f t="shared" si="46"/>
        <v>-5.8499999999999979</v>
      </c>
      <c r="J213" s="15"/>
      <c r="K213" s="15">
        <f t="shared" si="47"/>
        <v>0</v>
      </c>
      <c r="L213" s="15">
        <f t="shared" si="47"/>
        <v>0</v>
      </c>
      <c r="M213" s="15">
        <f t="shared" si="47"/>
        <v>0</v>
      </c>
      <c r="O213" s="7">
        <f t="shared" si="53"/>
        <v>0</v>
      </c>
      <c r="P213" s="7">
        <f t="shared" si="53"/>
        <v>0</v>
      </c>
      <c r="Q213" s="7">
        <f t="shared" si="53"/>
        <v>0</v>
      </c>
      <c r="S213" s="7">
        <f t="shared" si="48"/>
        <v>0</v>
      </c>
      <c r="T213" s="7">
        <f t="shared" si="49"/>
        <v>0</v>
      </c>
      <c r="U213" s="7">
        <f t="shared" si="50"/>
        <v>0</v>
      </c>
      <c r="V213" s="7">
        <f t="shared" si="51"/>
        <v>0</v>
      </c>
      <c r="W213" s="7">
        <f t="shared" si="52"/>
        <v>1</v>
      </c>
    </row>
    <row r="214" spans="1:23" x14ac:dyDescent="0.3">
      <c r="A214" s="5" t="s">
        <v>12</v>
      </c>
      <c r="B214" s="15">
        <v>22.53</v>
      </c>
      <c r="C214" s="15">
        <v>19.09</v>
      </c>
      <c r="D214" s="15">
        <v>17.82</v>
      </c>
      <c r="E214" s="15">
        <v>16.7</v>
      </c>
      <c r="F214" s="15"/>
      <c r="G214" s="15">
        <f t="shared" si="44"/>
        <v>-3.4400000000000013</v>
      </c>
      <c r="H214" s="15">
        <f t="shared" si="45"/>
        <v>-4.7100000000000009</v>
      </c>
      <c r="I214" s="15">
        <f t="shared" si="46"/>
        <v>-5.8300000000000018</v>
      </c>
      <c r="J214" s="15"/>
      <c r="K214" s="15">
        <f t="shared" si="47"/>
        <v>0</v>
      </c>
      <c r="L214" s="15">
        <f t="shared" si="47"/>
        <v>0</v>
      </c>
      <c r="M214" s="15">
        <f t="shared" si="47"/>
        <v>0</v>
      </c>
      <c r="O214" s="7">
        <f t="shared" si="53"/>
        <v>0</v>
      </c>
      <c r="P214" s="7">
        <f t="shared" si="53"/>
        <v>0</v>
      </c>
      <c r="Q214" s="7">
        <f t="shared" si="53"/>
        <v>0</v>
      </c>
      <c r="S214" s="7">
        <f t="shared" si="48"/>
        <v>0</v>
      </c>
      <c r="T214" s="7">
        <f t="shared" si="49"/>
        <v>0</v>
      </c>
      <c r="U214" s="7">
        <f t="shared" si="50"/>
        <v>0</v>
      </c>
      <c r="V214" s="7">
        <f t="shared" si="51"/>
        <v>0</v>
      </c>
      <c r="W214" s="7">
        <f t="shared" si="52"/>
        <v>1</v>
      </c>
    </row>
    <row r="215" spans="1:23" x14ac:dyDescent="0.3">
      <c r="A215" s="5" t="s">
        <v>27</v>
      </c>
      <c r="B215" s="17">
        <v>18.579999999999998</v>
      </c>
      <c r="C215" s="17">
        <v>16.18</v>
      </c>
      <c r="D215" s="17">
        <v>16.18</v>
      </c>
      <c r="E215" s="17">
        <v>13.23</v>
      </c>
      <c r="F215" s="15"/>
      <c r="G215" s="15">
        <f t="shared" si="44"/>
        <v>-2.3999999999999986</v>
      </c>
      <c r="H215" s="15">
        <f t="shared" si="45"/>
        <v>-2.3999999999999986</v>
      </c>
      <c r="I215" s="15">
        <f t="shared" si="46"/>
        <v>-5.3499999999999979</v>
      </c>
      <c r="J215" s="15"/>
      <c r="K215" s="15">
        <f t="shared" si="47"/>
        <v>0</v>
      </c>
      <c r="L215" s="15">
        <f t="shared" si="47"/>
        <v>0</v>
      </c>
      <c r="M215" s="15">
        <f t="shared" si="47"/>
        <v>0</v>
      </c>
      <c r="O215" s="7">
        <f t="shared" si="53"/>
        <v>0</v>
      </c>
      <c r="P215" s="7">
        <f t="shared" si="53"/>
        <v>0</v>
      </c>
      <c r="Q215" s="7">
        <f t="shared" si="53"/>
        <v>0</v>
      </c>
      <c r="S215" s="7">
        <f t="shared" si="48"/>
        <v>0</v>
      </c>
      <c r="T215" s="7">
        <f t="shared" si="49"/>
        <v>0</v>
      </c>
      <c r="U215" s="7">
        <f t="shared" si="50"/>
        <v>0</v>
      </c>
      <c r="V215" s="7">
        <f t="shared" si="51"/>
        <v>0</v>
      </c>
      <c r="W215" s="7">
        <f t="shared" si="52"/>
        <v>1</v>
      </c>
    </row>
    <row r="216" spans="1:23" x14ac:dyDescent="0.3">
      <c r="A216" s="5" t="s">
        <v>2</v>
      </c>
      <c r="B216" s="15">
        <v>16.239999999999998</v>
      </c>
      <c r="C216" s="17">
        <v>14.48</v>
      </c>
      <c r="D216" s="17">
        <v>15.46</v>
      </c>
      <c r="E216" s="17">
        <v>13.82</v>
      </c>
      <c r="F216" s="15"/>
      <c r="G216" s="15">
        <f t="shared" si="44"/>
        <v>-1.759999999999998</v>
      </c>
      <c r="H216" s="15">
        <f t="shared" si="45"/>
        <v>-0.77999999999999758</v>
      </c>
      <c r="I216" s="15">
        <f t="shared" si="46"/>
        <v>-2.4199999999999982</v>
      </c>
      <c r="J216" s="15"/>
      <c r="K216" s="15">
        <f t="shared" si="47"/>
        <v>0</v>
      </c>
      <c r="L216" s="15">
        <f t="shared" si="47"/>
        <v>0</v>
      </c>
      <c r="M216" s="15">
        <f t="shared" si="47"/>
        <v>0</v>
      </c>
      <c r="O216" s="7">
        <f t="shared" si="53"/>
        <v>0</v>
      </c>
      <c r="P216" s="7">
        <f t="shared" si="53"/>
        <v>0</v>
      </c>
      <c r="Q216" s="7">
        <f t="shared" si="53"/>
        <v>0</v>
      </c>
      <c r="S216" s="7">
        <f t="shared" si="48"/>
        <v>0</v>
      </c>
      <c r="T216" s="7">
        <f t="shared" si="49"/>
        <v>0</v>
      </c>
      <c r="U216" s="7">
        <f t="shared" si="50"/>
        <v>0</v>
      </c>
      <c r="V216" s="7">
        <f t="shared" si="51"/>
        <v>0</v>
      </c>
      <c r="W216" s="7">
        <f t="shared" si="52"/>
        <v>1</v>
      </c>
    </row>
    <row r="217" spans="1:23" x14ac:dyDescent="0.3">
      <c r="A217" s="5" t="s">
        <v>3</v>
      </c>
      <c r="B217" s="17">
        <v>15.56</v>
      </c>
      <c r="C217" s="17">
        <v>14.5</v>
      </c>
      <c r="D217" s="17">
        <v>15.56</v>
      </c>
      <c r="E217" s="17">
        <v>13.8</v>
      </c>
      <c r="F217" s="15"/>
      <c r="G217" s="15">
        <f t="shared" si="44"/>
        <v>-1.0600000000000005</v>
      </c>
      <c r="H217" s="15">
        <f t="shared" si="45"/>
        <v>0</v>
      </c>
      <c r="I217" s="15">
        <f t="shared" si="46"/>
        <v>-1.7599999999999998</v>
      </c>
      <c r="J217" s="15"/>
      <c r="K217" s="15">
        <f t="shared" si="47"/>
        <v>0</v>
      </c>
      <c r="L217" s="15">
        <f t="shared" si="47"/>
        <v>0</v>
      </c>
      <c r="M217" s="15">
        <f t="shared" si="47"/>
        <v>0</v>
      </c>
      <c r="O217" s="7">
        <f t="shared" si="53"/>
        <v>0</v>
      </c>
      <c r="P217" s="7">
        <f t="shared" si="53"/>
        <v>0</v>
      </c>
      <c r="Q217" s="7">
        <f t="shared" si="53"/>
        <v>0</v>
      </c>
      <c r="S217" s="7">
        <f t="shared" si="48"/>
        <v>0</v>
      </c>
      <c r="T217" s="7">
        <f t="shared" si="49"/>
        <v>0</v>
      </c>
      <c r="U217" s="7">
        <f t="shared" si="50"/>
        <v>0</v>
      </c>
      <c r="V217" s="7">
        <f t="shared" si="51"/>
        <v>0</v>
      </c>
      <c r="W217" s="7">
        <f t="shared" si="52"/>
        <v>1</v>
      </c>
    </row>
    <row r="218" spans="1:23" x14ac:dyDescent="0.3">
      <c r="A218" s="5" t="s">
        <v>4</v>
      </c>
      <c r="B218" s="15">
        <v>15.5</v>
      </c>
      <c r="C218" s="17">
        <v>14.98</v>
      </c>
      <c r="D218" s="17">
        <v>15.81</v>
      </c>
      <c r="E218" s="17">
        <v>13.51</v>
      </c>
      <c r="F218" s="15"/>
      <c r="G218" s="15">
        <f t="shared" si="44"/>
        <v>-0.51999999999999957</v>
      </c>
      <c r="H218" s="15">
        <f t="shared" si="45"/>
        <v>0.3100000000000005</v>
      </c>
      <c r="I218" s="15">
        <f t="shared" si="46"/>
        <v>-1.9900000000000002</v>
      </c>
      <c r="J218" s="15"/>
      <c r="K218" s="15">
        <f t="shared" si="47"/>
        <v>0</v>
      </c>
      <c r="L218" s="15">
        <f t="shared" si="47"/>
        <v>0.3100000000000005</v>
      </c>
      <c r="M218" s="15">
        <f t="shared" si="47"/>
        <v>0</v>
      </c>
      <c r="O218" s="7">
        <f t="shared" si="53"/>
        <v>0</v>
      </c>
      <c r="P218" s="7">
        <f t="shared" si="53"/>
        <v>1</v>
      </c>
      <c r="Q218" s="7">
        <f t="shared" si="53"/>
        <v>0</v>
      </c>
      <c r="S218" s="7">
        <f t="shared" si="48"/>
        <v>1</v>
      </c>
      <c r="T218" s="7">
        <f t="shared" si="49"/>
        <v>1</v>
      </c>
      <c r="U218" s="7">
        <f t="shared" si="50"/>
        <v>0</v>
      </c>
      <c r="V218" s="7">
        <f t="shared" si="51"/>
        <v>0</v>
      </c>
      <c r="W218" s="7">
        <f t="shared" si="52"/>
        <v>0</v>
      </c>
    </row>
    <row r="219" spans="1:23" x14ac:dyDescent="0.3">
      <c r="A219" s="5" t="s">
        <v>5</v>
      </c>
      <c r="B219" s="15">
        <v>15.83</v>
      </c>
      <c r="C219" s="17">
        <v>14.81</v>
      </c>
      <c r="D219" s="17">
        <v>16.190000000000001</v>
      </c>
      <c r="E219" s="17">
        <v>13.91</v>
      </c>
      <c r="F219" s="15"/>
      <c r="G219" s="15">
        <f t="shared" si="44"/>
        <v>-1.0199999999999996</v>
      </c>
      <c r="H219" s="15">
        <f t="shared" si="45"/>
        <v>0.36000000000000121</v>
      </c>
      <c r="I219" s="15">
        <f t="shared" si="46"/>
        <v>-1.92</v>
      </c>
      <c r="J219" s="15"/>
      <c r="K219" s="15">
        <f t="shared" si="47"/>
        <v>0</v>
      </c>
      <c r="L219" s="15">
        <f t="shared" si="47"/>
        <v>0.36000000000000121</v>
      </c>
      <c r="M219" s="15">
        <f t="shared" si="47"/>
        <v>0</v>
      </c>
      <c r="O219" s="7">
        <f t="shared" si="53"/>
        <v>0</v>
      </c>
      <c r="P219" s="7">
        <f t="shared" si="53"/>
        <v>1</v>
      </c>
      <c r="Q219" s="7">
        <f t="shared" si="53"/>
        <v>0</v>
      </c>
      <c r="S219" s="7">
        <f t="shared" si="48"/>
        <v>1</v>
      </c>
      <c r="T219" s="7">
        <f t="shared" si="49"/>
        <v>1</v>
      </c>
      <c r="U219" s="7">
        <f t="shared" si="50"/>
        <v>0</v>
      </c>
      <c r="V219" s="7">
        <f t="shared" si="51"/>
        <v>0</v>
      </c>
      <c r="W219" s="7">
        <f t="shared" si="52"/>
        <v>0</v>
      </c>
    </row>
    <row r="220" spans="1:23" x14ac:dyDescent="0.3">
      <c r="A220" s="5" t="s">
        <v>6</v>
      </c>
      <c r="B220" s="15">
        <v>16.14</v>
      </c>
      <c r="C220" s="17">
        <v>14.77</v>
      </c>
      <c r="D220" s="17">
        <v>16.72</v>
      </c>
      <c r="E220" s="17">
        <v>13.9</v>
      </c>
      <c r="F220" s="15"/>
      <c r="G220" s="15">
        <f t="shared" si="44"/>
        <v>-1.370000000000001</v>
      </c>
      <c r="H220" s="15">
        <f t="shared" si="45"/>
        <v>0.57999999999999829</v>
      </c>
      <c r="I220" s="15">
        <f t="shared" si="46"/>
        <v>-2.2400000000000002</v>
      </c>
      <c r="J220" s="15"/>
      <c r="K220" s="15">
        <f t="shared" si="47"/>
        <v>0</v>
      </c>
      <c r="L220" s="15">
        <f t="shared" si="47"/>
        <v>0.57999999999999829</v>
      </c>
      <c r="M220" s="15">
        <f t="shared" si="47"/>
        <v>0</v>
      </c>
      <c r="O220" s="7">
        <f t="shared" si="53"/>
        <v>0</v>
      </c>
      <c r="P220" s="7">
        <f t="shared" si="53"/>
        <v>1</v>
      </c>
      <c r="Q220" s="7">
        <f t="shared" si="53"/>
        <v>0</v>
      </c>
      <c r="S220" s="7">
        <f t="shared" si="48"/>
        <v>1</v>
      </c>
      <c r="T220" s="7">
        <f t="shared" si="49"/>
        <v>1</v>
      </c>
      <c r="U220" s="7">
        <f t="shared" si="50"/>
        <v>0</v>
      </c>
      <c r="V220" s="7">
        <f t="shared" si="51"/>
        <v>0</v>
      </c>
      <c r="W220" s="7">
        <f t="shared" si="52"/>
        <v>0</v>
      </c>
    </row>
    <row r="221" spans="1:23" x14ac:dyDescent="0.3">
      <c r="A221" s="5" t="s">
        <v>7</v>
      </c>
      <c r="B221" s="17">
        <v>16.53</v>
      </c>
      <c r="C221" s="17">
        <v>14.7</v>
      </c>
      <c r="D221" s="17">
        <v>16.329999999999998</v>
      </c>
      <c r="E221" s="17">
        <v>13.15</v>
      </c>
      <c r="F221" s="15"/>
      <c r="G221" s="15">
        <f t="shared" si="44"/>
        <v>-1.8300000000000018</v>
      </c>
      <c r="H221" s="15">
        <f t="shared" si="45"/>
        <v>-0.20000000000000284</v>
      </c>
      <c r="I221" s="15">
        <f t="shared" si="46"/>
        <v>-3.3800000000000008</v>
      </c>
      <c r="J221" s="15"/>
      <c r="K221" s="15">
        <f t="shared" si="47"/>
        <v>0</v>
      </c>
      <c r="L221" s="15">
        <f t="shared" si="47"/>
        <v>0</v>
      </c>
      <c r="M221" s="15">
        <f t="shared" si="47"/>
        <v>0</v>
      </c>
      <c r="O221" s="7">
        <f t="shared" si="53"/>
        <v>0</v>
      </c>
      <c r="P221" s="7">
        <f t="shared" si="53"/>
        <v>0</v>
      </c>
      <c r="Q221" s="7">
        <f t="shared" si="53"/>
        <v>0</v>
      </c>
      <c r="S221" s="7">
        <f t="shared" si="48"/>
        <v>0</v>
      </c>
      <c r="T221" s="7">
        <f t="shared" si="49"/>
        <v>0</v>
      </c>
      <c r="U221" s="7">
        <f t="shared" si="50"/>
        <v>0</v>
      </c>
      <c r="V221" s="7">
        <f t="shared" si="51"/>
        <v>0</v>
      </c>
      <c r="W221" s="7">
        <f t="shared" si="52"/>
        <v>1</v>
      </c>
    </row>
    <row r="222" spans="1:23" x14ac:dyDescent="0.3">
      <c r="A222" s="5" t="s">
        <v>8</v>
      </c>
      <c r="B222" s="17">
        <v>16.28</v>
      </c>
      <c r="C222" s="17">
        <v>14.54</v>
      </c>
      <c r="D222" s="17">
        <v>16.27</v>
      </c>
      <c r="E222" s="17">
        <v>12.9</v>
      </c>
      <c r="F222" s="15"/>
      <c r="G222" s="15">
        <f t="shared" si="44"/>
        <v>-1.740000000000002</v>
      </c>
      <c r="H222" s="15">
        <f t="shared" si="45"/>
        <v>-1.0000000000001563E-2</v>
      </c>
      <c r="I222" s="15">
        <f t="shared" si="46"/>
        <v>-3.3800000000000008</v>
      </c>
      <c r="J222" s="15"/>
      <c r="K222" s="15">
        <f t="shared" si="47"/>
        <v>0</v>
      </c>
      <c r="L222" s="15">
        <f t="shared" si="47"/>
        <v>0</v>
      </c>
      <c r="M222" s="15">
        <f t="shared" si="47"/>
        <v>0</v>
      </c>
      <c r="O222" s="7">
        <f t="shared" si="53"/>
        <v>0</v>
      </c>
      <c r="P222" s="7">
        <f t="shared" si="53"/>
        <v>0</v>
      </c>
      <c r="Q222" s="7">
        <f t="shared" si="53"/>
        <v>0</v>
      </c>
      <c r="S222" s="7">
        <f t="shared" si="48"/>
        <v>0</v>
      </c>
      <c r="T222" s="7">
        <f t="shared" si="49"/>
        <v>0</v>
      </c>
      <c r="U222" s="7">
        <f t="shared" si="50"/>
        <v>0</v>
      </c>
      <c r="V222" s="7">
        <f t="shared" si="51"/>
        <v>0</v>
      </c>
      <c r="W222" s="7">
        <f t="shared" si="52"/>
        <v>1</v>
      </c>
    </row>
    <row r="223" spans="1:23" x14ac:dyDescent="0.3">
      <c r="A223" s="5" t="s">
        <v>9</v>
      </c>
      <c r="B223" s="15">
        <v>16.34</v>
      </c>
      <c r="C223" s="17">
        <v>15.36</v>
      </c>
      <c r="D223" s="17">
        <v>15.82</v>
      </c>
      <c r="E223" s="17">
        <v>15.08</v>
      </c>
      <c r="F223" s="15"/>
      <c r="G223" s="15">
        <f t="shared" si="44"/>
        <v>-0.98000000000000043</v>
      </c>
      <c r="H223" s="15">
        <f t="shared" si="45"/>
        <v>-0.51999999999999957</v>
      </c>
      <c r="I223" s="15">
        <f t="shared" si="46"/>
        <v>-1.2599999999999998</v>
      </c>
      <c r="J223" s="15"/>
      <c r="K223" s="15">
        <f t="shared" si="47"/>
        <v>0</v>
      </c>
      <c r="L223" s="15">
        <f t="shared" si="47"/>
        <v>0</v>
      </c>
      <c r="M223" s="15">
        <f t="shared" si="47"/>
        <v>0</v>
      </c>
      <c r="O223" s="7">
        <f t="shared" si="53"/>
        <v>0</v>
      </c>
      <c r="P223" s="7">
        <f t="shared" si="53"/>
        <v>0</v>
      </c>
      <c r="Q223" s="7">
        <f t="shared" si="53"/>
        <v>0</v>
      </c>
      <c r="S223" s="7">
        <f t="shared" si="48"/>
        <v>0</v>
      </c>
      <c r="T223" s="7">
        <f t="shared" si="49"/>
        <v>0</v>
      </c>
      <c r="U223" s="7">
        <f t="shared" si="50"/>
        <v>0</v>
      </c>
      <c r="V223" s="7">
        <f t="shared" si="51"/>
        <v>0</v>
      </c>
      <c r="W223" s="7">
        <f t="shared" si="52"/>
        <v>1</v>
      </c>
    </row>
    <row r="224" spans="1:23" x14ac:dyDescent="0.3">
      <c r="A224" s="5" t="s">
        <v>10</v>
      </c>
      <c r="B224" s="17">
        <v>15.84</v>
      </c>
      <c r="C224" s="17">
        <v>16.440000000000001</v>
      </c>
      <c r="D224" s="17">
        <v>15.46</v>
      </c>
      <c r="E224" s="17">
        <v>16.43</v>
      </c>
      <c r="F224" s="15"/>
      <c r="G224" s="15">
        <f t="shared" si="44"/>
        <v>0.60000000000000142</v>
      </c>
      <c r="H224" s="15">
        <f t="shared" si="45"/>
        <v>-0.37999999999999901</v>
      </c>
      <c r="I224" s="15">
        <f t="shared" si="46"/>
        <v>0.58999999999999986</v>
      </c>
      <c r="J224" s="15"/>
      <c r="K224" s="15">
        <f t="shared" si="47"/>
        <v>0.60000000000000142</v>
      </c>
      <c r="L224" s="15">
        <f t="shared" si="47"/>
        <v>0</v>
      </c>
      <c r="M224" s="15">
        <f t="shared" si="47"/>
        <v>0.58999999999999986</v>
      </c>
      <c r="O224" s="7">
        <f t="shared" si="53"/>
        <v>1</v>
      </c>
      <c r="P224" s="7">
        <f t="shared" si="53"/>
        <v>0</v>
      </c>
      <c r="Q224" s="7">
        <f t="shared" si="53"/>
        <v>1</v>
      </c>
      <c r="S224" s="7">
        <f t="shared" si="48"/>
        <v>2</v>
      </c>
      <c r="T224" s="7">
        <f t="shared" si="49"/>
        <v>0</v>
      </c>
      <c r="U224" s="7">
        <f t="shared" si="50"/>
        <v>1</v>
      </c>
      <c r="V224" s="7">
        <f t="shared" si="51"/>
        <v>0</v>
      </c>
      <c r="W224" s="7">
        <f t="shared" si="52"/>
        <v>0</v>
      </c>
    </row>
    <row r="225" spans="1:23" x14ac:dyDescent="0.3">
      <c r="A225" s="5" t="s">
        <v>11</v>
      </c>
      <c r="B225" s="15">
        <v>16.48</v>
      </c>
      <c r="C225" s="17">
        <v>18.260000000000002</v>
      </c>
      <c r="D225" s="17">
        <v>15.3</v>
      </c>
      <c r="E225" s="17">
        <v>16.89</v>
      </c>
      <c r="F225" s="15"/>
      <c r="G225" s="15">
        <f t="shared" ref="G225:G236" si="64">+C225-B225</f>
        <v>1.7800000000000011</v>
      </c>
      <c r="H225" s="15">
        <f t="shared" ref="H225:H236" si="65">+D225-B225</f>
        <v>-1.1799999999999997</v>
      </c>
      <c r="I225" s="15">
        <f t="shared" ref="I225:I236" si="66">+E225-B225</f>
        <v>0.41000000000000014</v>
      </c>
      <c r="J225" s="15"/>
      <c r="K225" s="15">
        <f t="shared" ref="K225:K236" si="67">IF(G225&gt;0,G225,0)</f>
        <v>1.7800000000000011</v>
      </c>
      <c r="L225" s="15">
        <f t="shared" ref="L225:L236" si="68">IF(H225&gt;0,H225,0)</f>
        <v>0</v>
      </c>
      <c r="M225" s="15">
        <f t="shared" ref="M225:M236" si="69">IF(I225&gt;0,I225,0)</f>
        <v>0.41000000000000014</v>
      </c>
      <c r="O225" s="7">
        <f t="shared" ref="O225" si="70">IF(K225&gt;0,1,0)</f>
        <v>1</v>
      </c>
      <c r="P225" s="7">
        <f t="shared" si="53"/>
        <v>0</v>
      </c>
      <c r="Q225" s="7">
        <f t="shared" si="53"/>
        <v>1</v>
      </c>
      <c r="S225" s="7">
        <f t="shared" ref="S225:S236" si="71">SUM(O225:Q225)</f>
        <v>2</v>
      </c>
      <c r="T225" s="7">
        <f t="shared" ref="T225:T236" si="72">IF(S225=1,1,0)</f>
        <v>0</v>
      </c>
      <c r="U225" s="7">
        <f t="shared" ref="U225:U236" si="73">IF(S225=2,1,0)</f>
        <v>1</v>
      </c>
      <c r="V225" s="7">
        <f t="shared" ref="V225:V236" si="74">IF(S225=3,1,0)</f>
        <v>0</v>
      </c>
      <c r="W225" s="7">
        <f t="shared" ref="W225:W236" si="75">IF(S225=0,1,0)</f>
        <v>0</v>
      </c>
    </row>
    <row r="226" spans="1:23" x14ac:dyDescent="0.3">
      <c r="A226" s="5" t="s">
        <v>12</v>
      </c>
      <c r="B226" s="15">
        <v>16.71</v>
      </c>
      <c r="C226" s="15">
        <v>16.71</v>
      </c>
      <c r="D226" s="15">
        <v>14.44</v>
      </c>
      <c r="E226" s="15">
        <v>15.52</v>
      </c>
      <c r="F226" s="15"/>
      <c r="G226" s="15">
        <f t="shared" si="64"/>
        <v>0</v>
      </c>
      <c r="H226" s="15">
        <f t="shared" si="65"/>
        <v>-2.2700000000000014</v>
      </c>
      <c r="I226" s="15">
        <f t="shared" si="66"/>
        <v>-1.1900000000000013</v>
      </c>
      <c r="J226" s="15"/>
      <c r="K226" s="15">
        <f t="shared" si="67"/>
        <v>0</v>
      </c>
      <c r="L226" s="15">
        <f t="shared" si="68"/>
        <v>0</v>
      </c>
      <c r="M226" s="15">
        <f t="shared" si="69"/>
        <v>0</v>
      </c>
      <c r="O226" s="7">
        <f t="shared" si="53"/>
        <v>0</v>
      </c>
      <c r="P226" s="7">
        <f t="shared" si="53"/>
        <v>0</v>
      </c>
      <c r="Q226" s="7">
        <f t="shared" si="53"/>
        <v>0</v>
      </c>
      <c r="S226" s="7">
        <f t="shared" si="71"/>
        <v>0</v>
      </c>
      <c r="T226" s="7">
        <f t="shared" si="72"/>
        <v>0</v>
      </c>
      <c r="U226" s="7">
        <f t="shared" si="73"/>
        <v>0</v>
      </c>
      <c r="V226" s="7">
        <f t="shared" si="74"/>
        <v>0</v>
      </c>
      <c r="W226" s="7">
        <f t="shared" si="75"/>
        <v>1</v>
      </c>
    </row>
    <row r="227" spans="1:23" x14ac:dyDescent="0.3">
      <c r="A227" s="5" t="s">
        <v>28</v>
      </c>
      <c r="B227" s="17">
        <v>16.04</v>
      </c>
      <c r="C227" s="17">
        <v>14.19</v>
      </c>
      <c r="D227" s="17">
        <v>13.72</v>
      </c>
      <c r="E227" s="17">
        <v>13.31</v>
      </c>
      <c r="F227" s="15"/>
      <c r="G227" s="15">
        <f t="shared" si="64"/>
        <v>-1.8499999999999996</v>
      </c>
      <c r="H227" s="15">
        <f t="shared" si="65"/>
        <v>-2.3199999999999985</v>
      </c>
      <c r="I227" s="15">
        <f t="shared" si="66"/>
        <v>-2.7299999999999986</v>
      </c>
      <c r="J227" s="15"/>
      <c r="K227" s="15">
        <f t="shared" si="67"/>
        <v>0</v>
      </c>
      <c r="L227" s="15">
        <f t="shared" si="68"/>
        <v>0</v>
      </c>
      <c r="M227" s="15">
        <f t="shared" si="69"/>
        <v>0</v>
      </c>
      <c r="O227" s="7">
        <f t="shared" si="53"/>
        <v>0</v>
      </c>
      <c r="P227" s="7">
        <f t="shared" si="53"/>
        <v>0</v>
      </c>
      <c r="Q227" s="7">
        <f t="shared" si="53"/>
        <v>0</v>
      </c>
      <c r="S227" s="7">
        <f t="shared" si="71"/>
        <v>0</v>
      </c>
      <c r="T227" s="7">
        <f t="shared" si="72"/>
        <v>0</v>
      </c>
      <c r="U227" s="7">
        <f t="shared" si="73"/>
        <v>0</v>
      </c>
      <c r="V227" s="7">
        <f t="shared" si="74"/>
        <v>0</v>
      </c>
      <c r="W227" s="7">
        <f t="shared" si="75"/>
        <v>1</v>
      </c>
    </row>
    <row r="228" spans="1:23" x14ac:dyDescent="0.3">
      <c r="A228" s="5" t="s">
        <v>2</v>
      </c>
      <c r="B228" s="15">
        <v>13.64</v>
      </c>
      <c r="C228" s="17">
        <v>14.3</v>
      </c>
      <c r="D228" s="17">
        <v>13.8</v>
      </c>
      <c r="E228" s="17">
        <v>13.49</v>
      </c>
      <c r="F228" s="15"/>
      <c r="G228" s="15">
        <f t="shared" si="64"/>
        <v>0.66000000000000014</v>
      </c>
      <c r="H228" s="15">
        <f t="shared" si="65"/>
        <v>0.16000000000000014</v>
      </c>
      <c r="I228" s="15">
        <f t="shared" si="66"/>
        <v>-0.15000000000000036</v>
      </c>
      <c r="J228" s="15"/>
      <c r="K228" s="15">
        <f t="shared" si="67"/>
        <v>0.66000000000000014</v>
      </c>
      <c r="L228" s="15">
        <f t="shared" si="68"/>
        <v>0.16000000000000014</v>
      </c>
      <c r="M228" s="15">
        <f t="shared" si="69"/>
        <v>0</v>
      </c>
      <c r="O228" s="7">
        <f t="shared" si="53"/>
        <v>1</v>
      </c>
      <c r="P228" s="7">
        <f t="shared" si="53"/>
        <v>1</v>
      </c>
      <c r="Q228" s="7">
        <f t="shared" si="53"/>
        <v>0</v>
      </c>
      <c r="S228" s="7">
        <f t="shared" si="71"/>
        <v>2</v>
      </c>
      <c r="T228" s="7">
        <f t="shared" si="72"/>
        <v>0</v>
      </c>
      <c r="U228" s="7">
        <f t="shared" si="73"/>
        <v>1</v>
      </c>
      <c r="V228" s="7">
        <f t="shared" si="74"/>
        <v>0</v>
      </c>
      <c r="W228" s="7">
        <f t="shared" si="75"/>
        <v>0</v>
      </c>
    </row>
    <row r="229" spans="1:23" x14ac:dyDescent="0.3">
      <c r="A229" s="5" t="s">
        <v>3</v>
      </c>
      <c r="B229" s="17">
        <v>13.78</v>
      </c>
      <c r="C229" s="17">
        <v>13.57</v>
      </c>
      <c r="D229" s="17">
        <v>13.74</v>
      </c>
      <c r="E229" s="17">
        <v>12.74</v>
      </c>
      <c r="F229" s="15"/>
      <c r="G229" s="15">
        <f t="shared" si="64"/>
        <v>-0.20999999999999908</v>
      </c>
      <c r="H229" s="15">
        <f t="shared" si="65"/>
        <v>-3.9999999999999147E-2</v>
      </c>
      <c r="I229" s="15">
        <f t="shared" si="66"/>
        <v>-1.0399999999999991</v>
      </c>
      <c r="J229" s="15"/>
      <c r="K229" s="15">
        <f t="shared" si="67"/>
        <v>0</v>
      </c>
      <c r="L229" s="15">
        <f t="shared" si="68"/>
        <v>0</v>
      </c>
      <c r="M229" s="15">
        <f t="shared" si="69"/>
        <v>0</v>
      </c>
      <c r="O229" s="7">
        <f t="shared" si="53"/>
        <v>0</v>
      </c>
      <c r="P229" s="7">
        <f t="shared" si="53"/>
        <v>0</v>
      </c>
      <c r="Q229" s="7">
        <f t="shared" si="53"/>
        <v>0</v>
      </c>
      <c r="S229" s="7">
        <f t="shared" si="71"/>
        <v>0</v>
      </c>
      <c r="T229" s="7">
        <f t="shared" si="72"/>
        <v>0</v>
      </c>
      <c r="U229" s="7">
        <f t="shared" si="73"/>
        <v>0</v>
      </c>
      <c r="V229" s="7">
        <f t="shared" si="74"/>
        <v>0</v>
      </c>
      <c r="W229" s="7">
        <f t="shared" si="75"/>
        <v>1</v>
      </c>
    </row>
    <row r="230" spans="1:23" x14ac:dyDescent="0.3">
      <c r="A230" s="5" t="s">
        <v>4</v>
      </c>
      <c r="B230" s="15">
        <v>13.74</v>
      </c>
      <c r="C230" s="17">
        <v>13.54</v>
      </c>
      <c r="D230" s="17">
        <v>13.63</v>
      </c>
      <c r="E230" s="17">
        <v>12.68</v>
      </c>
      <c r="F230" s="15"/>
      <c r="G230" s="15">
        <f t="shared" si="64"/>
        <v>-0.20000000000000107</v>
      </c>
      <c r="H230" s="15">
        <f t="shared" si="65"/>
        <v>-0.10999999999999943</v>
      </c>
      <c r="I230" s="15">
        <f t="shared" si="66"/>
        <v>-1.0600000000000005</v>
      </c>
      <c r="J230" s="15"/>
      <c r="K230" s="15">
        <f t="shared" si="67"/>
        <v>0</v>
      </c>
      <c r="L230" s="15">
        <f t="shared" si="68"/>
        <v>0</v>
      </c>
      <c r="M230" s="15">
        <f t="shared" si="69"/>
        <v>0</v>
      </c>
      <c r="O230" s="7">
        <f t="shared" si="53"/>
        <v>0</v>
      </c>
      <c r="P230" s="7">
        <f t="shared" si="53"/>
        <v>0</v>
      </c>
      <c r="Q230" s="7">
        <f t="shared" si="53"/>
        <v>0</v>
      </c>
      <c r="S230" s="7">
        <f t="shared" si="71"/>
        <v>0</v>
      </c>
      <c r="T230" s="7">
        <f t="shared" si="72"/>
        <v>0</v>
      </c>
      <c r="U230" s="7">
        <f t="shared" si="73"/>
        <v>0</v>
      </c>
      <c r="V230" s="7">
        <f t="shared" si="74"/>
        <v>0</v>
      </c>
      <c r="W230" s="7">
        <f t="shared" si="75"/>
        <v>1</v>
      </c>
    </row>
    <row r="231" spans="1:23" x14ac:dyDescent="0.3">
      <c r="A231" s="5" t="s">
        <v>5</v>
      </c>
      <c r="B231" s="15">
        <v>13.7</v>
      </c>
      <c r="C231" s="17">
        <v>13.53</v>
      </c>
      <c r="D231" s="17">
        <v>12.76</v>
      </c>
      <c r="E231" s="17">
        <v>13.09</v>
      </c>
      <c r="F231" s="15"/>
      <c r="G231" s="15">
        <f t="shared" si="64"/>
        <v>-0.16999999999999993</v>
      </c>
      <c r="H231" s="15">
        <f t="shared" si="65"/>
        <v>-0.9399999999999995</v>
      </c>
      <c r="I231" s="15">
        <f t="shared" si="66"/>
        <v>-0.60999999999999943</v>
      </c>
      <c r="J231" s="15"/>
      <c r="K231" s="15">
        <f t="shared" si="67"/>
        <v>0</v>
      </c>
      <c r="L231" s="15">
        <f t="shared" si="68"/>
        <v>0</v>
      </c>
      <c r="M231" s="15">
        <f t="shared" si="69"/>
        <v>0</v>
      </c>
      <c r="O231" s="7">
        <f t="shared" si="53"/>
        <v>0</v>
      </c>
      <c r="P231" s="7">
        <f t="shared" si="53"/>
        <v>0</v>
      </c>
      <c r="Q231" s="7">
        <f t="shared" si="53"/>
        <v>0</v>
      </c>
      <c r="S231" s="7">
        <f t="shared" si="71"/>
        <v>0</v>
      </c>
      <c r="T231" s="7">
        <f t="shared" si="72"/>
        <v>0</v>
      </c>
      <c r="U231" s="7">
        <f t="shared" si="73"/>
        <v>0</v>
      </c>
      <c r="V231" s="7">
        <f t="shared" si="74"/>
        <v>0</v>
      </c>
      <c r="W231" s="7">
        <f t="shared" si="75"/>
        <v>1</v>
      </c>
    </row>
    <row r="232" spans="1:23" x14ac:dyDescent="0.3">
      <c r="A232" s="5" t="s">
        <v>6</v>
      </c>
      <c r="B232" s="15">
        <v>13.14</v>
      </c>
      <c r="C232" s="17">
        <v>14.12</v>
      </c>
      <c r="D232" s="17">
        <v>13.22</v>
      </c>
      <c r="E232" s="17">
        <v>13.77</v>
      </c>
      <c r="F232" s="15"/>
      <c r="G232" s="15">
        <f t="shared" si="64"/>
        <v>0.97999999999999865</v>
      </c>
      <c r="H232" s="15">
        <f t="shared" si="65"/>
        <v>8.0000000000000071E-2</v>
      </c>
      <c r="I232" s="15">
        <f t="shared" si="66"/>
        <v>0.62999999999999901</v>
      </c>
      <c r="J232" s="15"/>
      <c r="K232" s="15">
        <f t="shared" si="67"/>
        <v>0.97999999999999865</v>
      </c>
      <c r="L232" s="15">
        <f t="shared" si="68"/>
        <v>8.0000000000000071E-2</v>
      </c>
      <c r="M232" s="15">
        <f t="shared" si="69"/>
        <v>0.62999999999999901</v>
      </c>
      <c r="O232" s="7">
        <f t="shared" si="53"/>
        <v>1</v>
      </c>
      <c r="P232" s="7">
        <f t="shared" si="53"/>
        <v>1</v>
      </c>
      <c r="Q232" s="7">
        <f t="shared" si="53"/>
        <v>1</v>
      </c>
      <c r="S232" s="7">
        <f t="shared" si="71"/>
        <v>3</v>
      </c>
      <c r="T232" s="7">
        <f t="shared" si="72"/>
        <v>0</v>
      </c>
      <c r="U232" s="7">
        <f t="shared" si="73"/>
        <v>0</v>
      </c>
      <c r="V232" s="7">
        <f t="shared" si="74"/>
        <v>1</v>
      </c>
      <c r="W232" s="7">
        <f t="shared" si="75"/>
        <v>0</v>
      </c>
    </row>
    <row r="233" spans="1:23" x14ac:dyDescent="0.3">
      <c r="A233" s="5" t="s">
        <v>7</v>
      </c>
      <c r="B233" s="17">
        <v>13.7</v>
      </c>
      <c r="C233" s="17">
        <v>15.16</v>
      </c>
      <c r="D233" s="17">
        <v>15.24</v>
      </c>
      <c r="E233" s="17">
        <v>14.84</v>
      </c>
      <c r="F233" s="15"/>
      <c r="G233" s="15">
        <f t="shared" si="64"/>
        <v>1.4600000000000009</v>
      </c>
      <c r="H233" s="15">
        <f t="shared" si="65"/>
        <v>1.5400000000000009</v>
      </c>
      <c r="I233" s="15">
        <f t="shared" si="66"/>
        <v>1.1400000000000006</v>
      </c>
      <c r="J233" s="15"/>
      <c r="K233" s="15">
        <f t="shared" si="67"/>
        <v>1.4600000000000009</v>
      </c>
      <c r="L233" s="15">
        <f t="shared" si="68"/>
        <v>1.5400000000000009</v>
      </c>
      <c r="M233" s="15">
        <f t="shared" si="69"/>
        <v>1.1400000000000006</v>
      </c>
      <c r="O233" s="7">
        <f t="shared" si="53"/>
        <v>1</v>
      </c>
      <c r="P233" s="7">
        <f t="shared" si="53"/>
        <v>1</v>
      </c>
      <c r="Q233" s="7">
        <f t="shared" si="53"/>
        <v>1</v>
      </c>
      <c r="S233" s="7">
        <f t="shared" si="71"/>
        <v>3</v>
      </c>
      <c r="T233" s="7">
        <f t="shared" si="72"/>
        <v>0</v>
      </c>
      <c r="U233" s="7">
        <f t="shared" si="73"/>
        <v>0</v>
      </c>
      <c r="V233" s="7">
        <f t="shared" si="74"/>
        <v>1</v>
      </c>
      <c r="W233" s="7">
        <f t="shared" si="75"/>
        <v>0</v>
      </c>
    </row>
    <row r="234" spans="1:23" x14ac:dyDescent="0.3">
      <c r="A234" s="5" t="s">
        <v>8</v>
      </c>
      <c r="B234" s="17">
        <v>15.07</v>
      </c>
      <c r="C234" s="17">
        <v>15.21</v>
      </c>
      <c r="D234" s="17">
        <v>16.91</v>
      </c>
      <c r="E234" s="17">
        <v>14.65</v>
      </c>
      <c r="F234" s="15"/>
      <c r="G234" s="15">
        <f t="shared" si="64"/>
        <v>0.14000000000000057</v>
      </c>
      <c r="H234" s="15">
        <f t="shared" si="65"/>
        <v>1.8399999999999999</v>
      </c>
      <c r="I234" s="15">
        <f t="shared" si="66"/>
        <v>-0.41999999999999993</v>
      </c>
      <c r="J234" s="15"/>
      <c r="K234" s="15">
        <f t="shared" si="67"/>
        <v>0.14000000000000057</v>
      </c>
      <c r="L234" s="15">
        <f t="shared" si="68"/>
        <v>1.8399999999999999</v>
      </c>
      <c r="M234" s="15">
        <f t="shared" si="69"/>
        <v>0</v>
      </c>
      <c r="O234" s="7">
        <f t="shared" si="53"/>
        <v>1</v>
      </c>
      <c r="P234" s="7">
        <f t="shared" si="53"/>
        <v>1</v>
      </c>
      <c r="Q234" s="7">
        <f t="shared" si="53"/>
        <v>0</v>
      </c>
      <c r="S234" s="7">
        <f t="shared" si="71"/>
        <v>2</v>
      </c>
      <c r="T234" s="7">
        <f t="shared" si="72"/>
        <v>0</v>
      </c>
      <c r="U234" s="7">
        <f t="shared" si="73"/>
        <v>1</v>
      </c>
      <c r="V234" s="7">
        <f t="shared" si="74"/>
        <v>0</v>
      </c>
      <c r="W234" s="7">
        <f t="shared" si="75"/>
        <v>0</v>
      </c>
    </row>
    <row r="235" spans="1:23" x14ac:dyDescent="0.3">
      <c r="A235" s="5" t="s">
        <v>9</v>
      </c>
      <c r="B235" s="15">
        <v>16.559999999999999</v>
      </c>
      <c r="C235" s="17">
        <v>14.66</v>
      </c>
      <c r="D235" s="17">
        <v>16.39</v>
      </c>
      <c r="E235" s="17">
        <v>14.25</v>
      </c>
      <c r="F235" s="15"/>
      <c r="G235" s="15">
        <f t="shared" si="64"/>
        <v>-1.8999999999999986</v>
      </c>
      <c r="H235" s="15">
        <f t="shared" si="65"/>
        <v>-0.16999999999999815</v>
      </c>
      <c r="I235" s="15">
        <f t="shared" si="66"/>
        <v>-2.3099999999999987</v>
      </c>
      <c r="J235" s="15"/>
      <c r="K235" s="15">
        <f t="shared" si="67"/>
        <v>0</v>
      </c>
      <c r="L235" s="15">
        <f t="shared" si="68"/>
        <v>0</v>
      </c>
      <c r="M235" s="15">
        <f t="shared" si="69"/>
        <v>0</v>
      </c>
      <c r="O235" s="7">
        <f t="shared" si="53"/>
        <v>0</v>
      </c>
      <c r="P235" s="7">
        <f t="shared" si="53"/>
        <v>0</v>
      </c>
      <c r="Q235" s="7">
        <f t="shared" si="53"/>
        <v>0</v>
      </c>
      <c r="S235" s="7">
        <f t="shared" si="71"/>
        <v>0</v>
      </c>
      <c r="T235" s="7">
        <f t="shared" si="72"/>
        <v>0</v>
      </c>
      <c r="U235" s="7">
        <f t="shared" si="73"/>
        <v>0</v>
      </c>
      <c r="V235" s="7">
        <f t="shared" si="74"/>
        <v>0</v>
      </c>
      <c r="W235" s="7">
        <f t="shared" si="75"/>
        <v>1</v>
      </c>
    </row>
    <row r="236" spans="1:23" x14ac:dyDescent="0.3">
      <c r="A236" s="5" t="s">
        <v>10</v>
      </c>
      <c r="B236" s="17">
        <v>16.600000000000001</v>
      </c>
      <c r="C236" s="17">
        <v>14.09</v>
      </c>
      <c r="D236" s="17">
        <v>14.82</v>
      </c>
      <c r="E236" s="17">
        <v>13.66</v>
      </c>
      <c r="F236" s="15"/>
      <c r="G236" s="15">
        <f t="shared" si="64"/>
        <v>-2.5100000000000016</v>
      </c>
      <c r="H236" s="15">
        <f t="shared" si="65"/>
        <v>-1.7800000000000011</v>
      </c>
      <c r="I236" s="15">
        <f t="shared" si="66"/>
        <v>-2.9400000000000013</v>
      </c>
      <c r="J236" s="15"/>
      <c r="K236" s="15">
        <f t="shared" si="67"/>
        <v>0</v>
      </c>
      <c r="L236" s="15">
        <f t="shared" si="68"/>
        <v>0</v>
      </c>
      <c r="M236" s="15">
        <f t="shared" si="69"/>
        <v>0</v>
      </c>
      <c r="O236" s="7">
        <f t="shared" si="53"/>
        <v>0</v>
      </c>
      <c r="P236" s="7">
        <f t="shared" si="53"/>
        <v>0</v>
      </c>
      <c r="Q236" s="7">
        <f t="shared" si="53"/>
        <v>0</v>
      </c>
      <c r="S236" s="7">
        <f t="shared" si="71"/>
        <v>0</v>
      </c>
      <c r="T236" s="7">
        <f t="shared" si="72"/>
        <v>0</v>
      </c>
      <c r="U236" s="7">
        <f t="shared" si="73"/>
        <v>0</v>
      </c>
      <c r="V236" s="7">
        <f t="shared" si="74"/>
        <v>0</v>
      </c>
      <c r="W236" s="7">
        <f t="shared" si="75"/>
        <v>1</v>
      </c>
    </row>
    <row r="237" spans="1:23" x14ac:dyDescent="0.3">
      <c r="A237" s="5"/>
      <c r="B237" s="15"/>
      <c r="C237" s="17"/>
      <c r="D237" s="17"/>
      <c r="E237" s="17"/>
      <c r="F237" s="15"/>
      <c r="G237" s="15"/>
      <c r="H237" s="15"/>
      <c r="I237" s="15"/>
      <c r="J237" s="15"/>
      <c r="K237" s="15"/>
      <c r="L237" s="15"/>
      <c r="M237" s="15"/>
    </row>
    <row r="238" spans="1:23" x14ac:dyDescent="0.3">
      <c r="A238" s="5"/>
      <c r="B238" s="17"/>
      <c r="C238" s="17"/>
      <c r="D238" s="17"/>
      <c r="E238" s="17"/>
      <c r="F238" s="15"/>
      <c r="G238" s="15"/>
      <c r="H238" s="15"/>
      <c r="I238" s="15"/>
      <c r="J238" s="15"/>
      <c r="K238" s="15"/>
      <c r="L238" s="15"/>
      <c r="M238" s="15"/>
      <c r="W238" s="9" t="s">
        <v>89</v>
      </c>
    </row>
    <row r="239" spans="1:23" x14ac:dyDescent="0.3">
      <c r="A239" s="5"/>
      <c r="B239" s="17"/>
      <c r="C239" s="17"/>
      <c r="D239" s="17"/>
      <c r="E239" s="17"/>
      <c r="F239" s="15"/>
      <c r="G239" s="15"/>
      <c r="H239" s="15"/>
      <c r="I239" s="15"/>
      <c r="J239" s="15"/>
      <c r="K239" s="15"/>
      <c r="L239" s="15"/>
      <c r="M239" s="15"/>
    </row>
    <row r="240" spans="1:23" x14ac:dyDescent="0.3">
      <c r="V240" s="32" t="str">
        <f>+V48</f>
        <v>Exhibit NMPF - 37A</v>
      </c>
    </row>
    <row r="241" spans="1:23" x14ac:dyDescent="0.3">
      <c r="A241" s="21" t="s">
        <v>61</v>
      </c>
    </row>
    <row r="242" spans="1:23" ht="93" x14ac:dyDescent="0.3">
      <c r="A242" s="1"/>
      <c r="B242" s="2" t="s">
        <v>60</v>
      </c>
      <c r="C242" s="2" t="s">
        <v>36</v>
      </c>
      <c r="D242" s="2" t="s">
        <v>37</v>
      </c>
      <c r="E242" s="2" t="s">
        <v>38</v>
      </c>
      <c r="G242" s="2" t="s">
        <v>39</v>
      </c>
      <c r="H242" s="2" t="s">
        <v>40</v>
      </c>
      <c r="I242" s="2" t="s">
        <v>41</v>
      </c>
      <c r="K242" s="2" t="s">
        <v>44</v>
      </c>
      <c r="L242" s="2" t="s">
        <v>43</v>
      </c>
      <c r="M242" s="2" t="s">
        <v>42</v>
      </c>
      <c r="O242" s="2" t="s">
        <v>54</v>
      </c>
      <c r="P242" s="2" t="s">
        <v>45</v>
      </c>
      <c r="Q242" s="2" t="s">
        <v>46</v>
      </c>
      <c r="R242" s="2"/>
      <c r="S242" s="2" t="s">
        <v>55</v>
      </c>
      <c r="T242" s="2" t="s">
        <v>56</v>
      </c>
      <c r="U242" s="2" t="s">
        <v>57</v>
      </c>
      <c r="V242" s="2" t="s">
        <v>58</v>
      </c>
      <c r="W242" s="2" t="s">
        <v>59</v>
      </c>
    </row>
    <row r="244" spans="1:23" x14ac:dyDescent="0.3">
      <c r="A244" s="5" t="s">
        <v>11</v>
      </c>
      <c r="B244" s="15">
        <v>14.78</v>
      </c>
      <c r="C244" s="17">
        <v>14.6</v>
      </c>
      <c r="D244" s="17">
        <v>16.760000000000002</v>
      </c>
      <c r="E244" s="17">
        <v>13.76</v>
      </c>
      <c r="F244" s="15"/>
      <c r="G244" s="15">
        <f t="shared" ref="G244:G305" si="76">+C244-B244</f>
        <v>-0.17999999999999972</v>
      </c>
      <c r="H244" s="15">
        <f t="shared" ref="H244:H305" si="77">+D244-B244</f>
        <v>1.9800000000000022</v>
      </c>
      <c r="I244" s="15">
        <f t="shared" ref="I244:I305" si="78">+E244-B244</f>
        <v>-1.0199999999999996</v>
      </c>
      <c r="J244" s="15"/>
      <c r="K244" s="15">
        <f t="shared" ref="K244:M305" si="79">IF(G244&gt;0,G244,0)</f>
        <v>0</v>
      </c>
      <c r="L244" s="15">
        <f t="shared" si="79"/>
        <v>1.9800000000000022</v>
      </c>
      <c r="M244" s="15">
        <f t="shared" si="79"/>
        <v>0</v>
      </c>
      <c r="O244" s="7">
        <f t="shared" si="53"/>
        <v>0</v>
      </c>
      <c r="P244" s="7">
        <f t="shared" si="53"/>
        <v>1</v>
      </c>
      <c r="Q244" s="7">
        <f t="shared" si="53"/>
        <v>0</v>
      </c>
      <c r="S244" s="7">
        <f t="shared" ref="S244:S305" si="80">SUM(O244:Q244)</f>
        <v>1</v>
      </c>
      <c r="T244" s="7">
        <f t="shared" ref="T244:T305" si="81">IF(S244=1,1,0)</f>
        <v>1</v>
      </c>
      <c r="U244" s="7">
        <f t="shared" ref="U244:U305" si="82">IF(S244=2,1,0)</f>
        <v>0</v>
      </c>
      <c r="V244" s="7">
        <f t="shared" ref="V244:V305" si="83">IF(S244=3,1,0)</f>
        <v>0</v>
      </c>
      <c r="W244" s="7">
        <f t="shared" ref="W244:W305" si="84">IF(S244=0,1,0)</f>
        <v>0</v>
      </c>
    </row>
    <row r="245" spans="1:23" x14ac:dyDescent="0.3">
      <c r="A245" s="5" t="s">
        <v>12</v>
      </c>
      <c r="B245" s="15">
        <v>16.88</v>
      </c>
      <c r="C245" s="15">
        <v>15.26</v>
      </c>
      <c r="D245" s="15">
        <v>17.399999999999999</v>
      </c>
      <c r="E245" s="15">
        <v>14.97</v>
      </c>
      <c r="F245" s="15"/>
      <c r="G245" s="15">
        <f t="shared" si="76"/>
        <v>-1.6199999999999992</v>
      </c>
      <c r="H245" s="15">
        <f t="shared" si="77"/>
        <v>0.51999999999999957</v>
      </c>
      <c r="I245" s="15">
        <f t="shared" si="78"/>
        <v>-1.9099999999999984</v>
      </c>
      <c r="J245" s="15"/>
      <c r="K245" s="15">
        <f t="shared" si="79"/>
        <v>0</v>
      </c>
      <c r="L245" s="15">
        <f t="shared" si="79"/>
        <v>0.51999999999999957</v>
      </c>
      <c r="M245" s="15">
        <f t="shared" si="79"/>
        <v>0</v>
      </c>
      <c r="O245" s="7">
        <f t="shared" si="53"/>
        <v>0</v>
      </c>
      <c r="P245" s="7">
        <f t="shared" si="53"/>
        <v>1</v>
      </c>
      <c r="Q245" s="7">
        <f t="shared" si="53"/>
        <v>0</v>
      </c>
      <c r="S245" s="7">
        <f t="shared" si="80"/>
        <v>1</v>
      </c>
      <c r="T245" s="7">
        <f t="shared" si="81"/>
        <v>1</v>
      </c>
      <c r="U245" s="7">
        <f t="shared" si="82"/>
        <v>0</v>
      </c>
      <c r="V245" s="7">
        <f t="shared" si="83"/>
        <v>0</v>
      </c>
      <c r="W245" s="7">
        <f t="shared" si="84"/>
        <v>0</v>
      </c>
    </row>
    <row r="246" spans="1:23" x14ac:dyDescent="0.3">
      <c r="A246" s="5" t="s">
        <v>29</v>
      </c>
      <c r="B246" s="17">
        <v>17.45</v>
      </c>
      <c r="C246" s="17">
        <v>16.36</v>
      </c>
      <c r="D246" s="17">
        <v>16.77</v>
      </c>
      <c r="E246" s="17">
        <v>16.190000000000001</v>
      </c>
      <c r="F246" s="15"/>
      <c r="G246" s="15">
        <f t="shared" si="76"/>
        <v>-1.0899999999999999</v>
      </c>
      <c r="H246" s="15">
        <f t="shared" si="77"/>
        <v>-0.67999999999999972</v>
      </c>
      <c r="I246" s="15">
        <f t="shared" si="78"/>
        <v>-1.259999999999998</v>
      </c>
      <c r="J246" s="15"/>
      <c r="K246" s="15">
        <f t="shared" si="79"/>
        <v>0</v>
      </c>
      <c r="L246" s="15">
        <f t="shared" si="79"/>
        <v>0</v>
      </c>
      <c r="M246" s="15">
        <f t="shared" si="79"/>
        <v>0</v>
      </c>
      <c r="O246" s="7">
        <f t="shared" si="53"/>
        <v>0</v>
      </c>
      <c r="P246" s="7">
        <f t="shared" si="53"/>
        <v>0</v>
      </c>
      <c r="Q246" s="7">
        <f t="shared" si="53"/>
        <v>0</v>
      </c>
      <c r="S246" s="7">
        <f t="shared" si="80"/>
        <v>0</v>
      </c>
      <c r="T246" s="7">
        <f t="shared" si="81"/>
        <v>0</v>
      </c>
      <c r="U246" s="7">
        <f t="shared" si="82"/>
        <v>0</v>
      </c>
      <c r="V246" s="7">
        <f t="shared" si="83"/>
        <v>0</v>
      </c>
      <c r="W246" s="7">
        <f t="shared" si="84"/>
        <v>1</v>
      </c>
    </row>
    <row r="247" spans="1:23" x14ac:dyDescent="0.3">
      <c r="A247" s="5" t="s">
        <v>2</v>
      </c>
      <c r="B247" s="15">
        <v>16.73</v>
      </c>
      <c r="C247" s="17">
        <v>16.52</v>
      </c>
      <c r="D247" s="17">
        <v>16.88</v>
      </c>
      <c r="E247" s="17">
        <v>15.59</v>
      </c>
      <c r="F247" s="15"/>
      <c r="G247" s="15">
        <f t="shared" si="76"/>
        <v>-0.21000000000000085</v>
      </c>
      <c r="H247" s="15">
        <f t="shared" si="77"/>
        <v>0.14999999999999858</v>
      </c>
      <c r="I247" s="15">
        <f t="shared" si="78"/>
        <v>-1.1400000000000006</v>
      </c>
      <c r="J247" s="15"/>
      <c r="K247" s="15">
        <f t="shared" si="79"/>
        <v>0</v>
      </c>
      <c r="L247" s="15">
        <f t="shared" si="79"/>
        <v>0.14999999999999858</v>
      </c>
      <c r="M247" s="15">
        <f t="shared" si="79"/>
        <v>0</v>
      </c>
      <c r="O247" s="7">
        <f t="shared" si="53"/>
        <v>0</v>
      </c>
      <c r="P247" s="7">
        <f t="shared" si="53"/>
        <v>1</v>
      </c>
      <c r="Q247" s="7">
        <f t="shared" si="53"/>
        <v>0</v>
      </c>
      <c r="S247" s="7">
        <f t="shared" si="80"/>
        <v>1</v>
      </c>
      <c r="T247" s="7">
        <f t="shared" si="81"/>
        <v>1</v>
      </c>
      <c r="U247" s="7">
        <f t="shared" si="82"/>
        <v>0</v>
      </c>
      <c r="V247" s="7">
        <f t="shared" si="83"/>
        <v>0</v>
      </c>
      <c r="W247" s="7">
        <f t="shared" si="84"/>
        <v>0</v>
      </c>
    </row>
    <row r="248" spans="1:23" x14ac:dyDescent="0.3">
      <c r="A248" s="5" t="s">
        <v>3</v>
      </c>
      <c r="B248" s="17">
        <v>16.899999999999999</v>
      </c>
      <c r="C248" s="17">
        <v>16.21</v>
      </c>
      <c r="D248" s="17">
        <v>15.81</v>
      </c>
      <c r="E248" s="17">
        <v>14.32</v>
      </c>
      <c r="F248" s="15"/>
      <c r="G248" s="15">
        <f t="shared" si="76"/>
        <v>-0.68999999999999773</v>
      </c>
      <c r="H248" s="15">
        <f t="shared" si="77"/>
        <v>-1.0899999999999981</v>
      </c>
      <c r="I248" s="15">
        <f t="shared" si="78"/>
        <v>-2.5799999999999983</v>
      </c>
      <c r="J248" s="15"/>
      <c r="K248" s="15">
        <f t="shared" si="79"/>
        <v>0</v>
      </c>
      <c r="L248" s="15">
        <f t="shared" si="79"/>
        <v>0</v>
      </c>
      <c r="M248" s="15">
        <f t="shared" si="79"/>
        <v>0</v>
      </c>
      <c r="O248" s="7">
        <f t="shared" si="53"/>
        <v>0</v>
      </c>
      <c r="P248" s="7">
        <f t="shared" si="53"/>
        <v>0</v>
      </c>
      <c r="Q248" s="7">
        <f t="shared" si="53"/>
        <v>0</v>
      </c>
      <c r="S248" s="7">
        <f t="shared" si="80"/>
        <v>0</v>
      </c>
      <c r="T248" s="7">
        <f t="shared" si="81"/>
        <v>0</v>
      </c>
      <c r="U248" s="7">
        <f t="shared" si="82"/>
        <v>0</v>
      </c>
      <c r="V248" s="7">
        <f t="shared" si="83"/>
        <v>0</v>
      </c>
      <c r="W248" s="7">
        <f t="shared" si="84"/>
        <v>1</v>
      </c>
    </row>
    <row r="249" spans="1:23" x14ac:dyDescent="0.3">
      <c r="A249" s="5" t="s">
        <v>4</v>
      </c>
      <c r="B249" s="15">
        <v>16.05</v>
      </c>
      <c r="C249" s="17">
        <v>14.81</v>
      </c>
      <c r="D249" s="17">
        <v>15.22</v>
      </c>
      <c r="E249" s="17">
        <v>14.01</v>
      </c>
      <c r="F249" s="15"/>
      <c r="G249" s="15">
        <f t="shared" si="76"/>
        <v>-1.2400000000000002</v>
      </c>
      <c r="H249" s="15">
        <f t="shared" si="77"/>
        <v>-0.83000000000000007</v>
      </c>
      <c r="I249" s="15">
        <f t="shared" si="78"/>
        <v>-2.0400000000000009</v>
      </c>
      <c r="J249" s="15"/>
      <c r="K249" s="15">
        <f t="shared" si="79"/>
        <v>0</v>
      </c>
      <c r="L249" s="15">
        <f t="shared" si="79"/>
        <v>0</v>
      </c>
      <c r="M249" s="15">
        <f t="shared" si="79"/>
        <v>0</v>
      </c>
      <c r="O249" s="7">
        <f t="shared" si="53"/>
        <v>0</v>
      </c>
      <c r="P249" s="7">
        <f t="shared" si="53"/>
        <v>0</v>
      </c>
      <c r="Q249" s="7">
        <f t="shared" si="53"/>
        <v>0</v>
      </c>
      <c r="S249" s="7">
        <f t="shared" si="80"/>
        <v>0</v>
      </c>
      <c r="T249" s="7">
        <f t="shared" si="81"/>
        <v>0</v>
      </c>
      <c r="U249" s="7">
        <f t="shared" si="82"/>
        <v>0</v>
      </c>
      <c r="V249" s="7">
        <f t="shared" si="83"/>
        <v>0</v>
      </c>
      <c r="W249" s="7">
        <f t="shared" si="84"/>
        <v>1</v>
      </c>
    </row>
    <row r="250" spans="1:23" x14ac:dyDescent="0.3">
      <c r="A250" s="5" t="s">
        <v>5</v>
      </c>
      <c r="B250" s="15">
        <v>15.2</v>
      </c>
      <c r="C250" s="17">
        <v>14.84</v>
      </c>
      <c r="D250" s="17">
        <v>15.57</v>
      </c>
      <c r="E250" s="17">
        <v>14.49</v>
      </c>
      <c r="F250" s="15"/>
      <c r="G250" s="15">
        <f t="shared" si="76"/>
        <v>-0.35999999999999943</v>
      </c>
      <c r="H250" s="15">
        <f t="shared" si="77"/>
        <v>0.37000000000000099</v>
      </c>
      <c r="I250" s="15">
        <f t="shared" si="78"/>
        <v>-0.70999999999999908</v>
      </c>
      <c r="J250" s="15"/>
      <c r="K250" s="15">
        <f t="shared" si="79"/>
        <v>0</v>
      </c>
      <c r="L250" s="15">
        <f t="shared" si="79"/>
        <v>0.37000000000000099</v>
      </c>
      <c r="M250" s="15">
        <f t="shared" si="79"/>
        <v>0</v>
      </c>
      <c r="O250" s="7">
        <f t="shared" ref="O250:Q320" si="85">IF(K250&gt;0,1,0)</f>
        <v>0</v>
      </c>
      <c r="P250" s="7">
        <f t="shared" si="85"/>
        <v>1</v>
      </c>
      <c r="Q250" s="7">
        <f t="shared" si="85"/>
        <v>0</v>
      </c>
      <c r="S250" s="7">
        <f t="shared" si="80"/>
        <v>1</v>
      </c>
      <c r="T250" s="7">
        <f t="shared" si="81"/>
        <v>1</v>
      </c>
      <c r="U250" s="7">
        <f t="shared" si="82"/>
        <v>0</v>
      </c>
      <c r="V250" s="7">
        <f t="shared" si="83"/>
        <v>0</v>
      </c>
      <c r="W250" s="7">
        <f t="shared" si="84"/>
        <v>0</v>
      </c>
    </row>
    <row r="251" spans="1:23" x14ac:dyDescent="0.3">
      <c r="A251" s="5" t="s">
        <v>6</v>
      </c>
      <c r="B251" s="15">
        <v>15.31</v>
      </c>
      <c r="C251" s="17">
        <v>16.149999999999999</v>
      </c>
      <c r="D251" s="17">
        <v>16.440000000000001</v>
      </c>
      <c r="E251" s="17">
        <v>15.89</v>
      </c>
      <c r="F251" s="15"/>
      <c r="G251" s="15">
        <f t="shared" si="76"/>
        <v>0.83999999999999808</v>
      </c>
      <c r="H251" s="15">
        <f t="shared" si="77"/>
        <v>1.1300000000000008</v>
      </c>
      <c r="I251" s="15">
        <f t="shared" si="78"/>
        <v>0.58000000000000007</v>
      </c>
      <c r="J251" s="15"/>
      <c r="K251" s="15">
        <f t="shared" si="79"/>
        <v>0.83999999999999808</v>
      </c>
      <c r="L251" s="15">
        <f t="shared" si="79"/>
        <v>1.1300000000000008</v>
      </c>
      <c r="M251" s="15">
        <f t="shared" si="79"/>
        <v>0.58000000000000007</v>
      </c>
      <c r="O251" s="7">
        <f t="shared" si="85"/>
        <v>1</v>
      </c>
      <c r="P251" s="7">
        <f t="shared" si="85"/>
        <v>1</v>
      </c>
      <c r="Q251" s="7">
        <f t="shared" si="85"/>
        <v>1</v>
      </c>
      <c r="S251" s="7">
        <f t="shared" si="80"/>
        <v>3</v>
      </c>
      <c r="T251" s="7">
        <f t="shared" si="81"/>
        <v>0</v>
      </c>
      <c r="U251" s="7">
        <f t="shared" si="82"/>
        <v>0</v>
      </c>
      <c r="V251" s="7">
        <f t="shared" si="83"/>
        <v>1</v>
      </c>
      <c r="W251" s="7">
        <f t="shared" si="84"/>
        <v>0</v>
      </c>
    </row>
    <row r="252" spans="1:23" x14ac:dyDescent="0.3">
      <c r="A252" s="5" t="s">
        <v>7</v>
      </c>
      <c r="B252" s="17">
        <v>16.59</v>
      </c>
      <c r="C252" s="17">
        <v>17.48</v>
      </c>
      <c r="D252" s="17">
        <v>15.45</v>
      </c>
      <c r="E252" s="17">
        <v>16.600000000000001</v>
      </c>
      <c r="F252" s="15"/>
      <c r="G252" s="15">
        <f t="shared" si="76"/>
        <v>0.89000000000000057</v>
      </c>
      <c r="H252" s="15">
        <f t="shared" si="77"/>
        <v>-1.1400000000000006</v>
      </c>
      <c r="I252" s="15">
        <f t="shared" si="78"/>
        <v>1.0000000000001563E-2</v>
      </c>
      <c r="J252" s="15"/>
      <c r="K252" s="15">
        <f t="shared" si="79"/>
        <v>0.89000000000000057</v>
      </c>
      <c r="L252" s="15">
        <f t="shared" si="79"/>
        <v>0</v>
      </c>
      <c r="M252" s="15">
        <f t="shared" si="79"/>
        <v>1.0000000000001563E-2</v>
      </c>
      <c r="O252" s="7">
        <f t="shared" si="85"/>
        <v>1</v>
      </c>
      <c r="P252" s="7">
        <f t="shared" si="85"/>
        <v>0</v>
      </c>
      <c r="Q252" s="7">
        <f t="shared" si="85"/>
        <v>1</v>
      </c>
      <c r="S252" s="7">
        <f t="shared" si="80"/>
        <v>2</v>
      </c>
      <c r="T252" s="7">
        <f t="shared" si="81"/>
        <v>0</v>
      </c>
      <c r="U252" s="7">
        <f t="shared" si="82"/>
        <v>1</v>
      </c>
      <c r="V252" s="7">
        <f t="shared" si="83"/>
        <v>0</v>
      </c>
      <c r="W252" s="7">
        <f t="shared" si="84"/>
        <v>0</v>
      </c>
    </row>
    <row r="253" spans="1:23" x14ac:dyDescent="0.3">
      <c r="A253" s="5" t="s">
        <v>8</v>
      </c>
      <c r="B253" s="17">
        <v>16.72</v>
      </c>
      <c r="C253" s="17">
        <v>17.559999999999999</v>
      </c>
      <c r="D253" s="17">
        <v>16.57</v>
      </c>
      <c r="E253" s="17">
        <v>16.61</v>
      </c>
      <c r="F253" s="15"/>
      <c r="G253" s="15">
        <f t="shared" si="76"/>
        <v>0.83999999999999986</v>
      </c>
      <c r="H253" s="15">
        <f t="shared" si="77"/>
        <v>-0.14999999999999858</v>
      </c>
      <c r="I253" s="15">
        <f t="shared" si="78"/>
        <v>-0.10999999999999943</v>
      </c>
      <c r="J253" s="15"/>
      <c r="K253" s="15">
        <f t="shared" si="79"/>
        <v>0.83999999999999986</v>
      </c>
      <c r="L253" s="15">
        <f t="shared" si="79"/>
        <v>0</v>
      </c>
      <c r="M253" s="15">
        <f t="shared" si="79"/>
        <v>0</v>
      </c>
      <c r="O253" s="7">
        <f t="shared" si="85"/>
        <v>1</v>
      </c>
      <c r="P253" s="7">
        <f t="shared" si="85"/>
        <v>0</v>
      </c>
      <c r="Q253" s="7">
        <f t="shared" si="85"/>
        <v>0</v>
      </c>
      <c r="S253" s="7">
        <f t="shared" si="80"/>
        <v>1</v>
      </c>
      <c r="T253" s="7">
        <f t="shared" si="81"/>
        <v>1</v>
      </c>
      <c r="U253" s="7">
        <f t="shared" si="82"/>
        <v>0</v>
      </c>
      <c r="V253" s="7">
        <f t="shared" si="83"/>
        <v>0</v>
      </c>
      <c r="W253" s="7">
        <f t="shared" si="84"/>
        <v>0</v>
      </c>
    </row>
    <row r="254" spans="1:23" x14ac:dyDescent="0.3">
      <c r="A254" s="5" t="s">
        <v>9</v>
      </c>
      <c r="B254" s="15">
        <v>16.71</v>
      </c>
      <c r="C254" s="17">
        <v>16.8</v>
      </c>
      <c r="D254" s="17">
        <v>16.36</v>
      </c>
      <c r="E254" s="17">
        <v>15.86</v>
      </c>
      <c r="F254" s="15"/>
      <c r="G254" s="15">
        <f t="shared" si="76"/>
        <v>8.9999999999999858E-2</v>
      </c>
      <c r="H254" s="15">
        <f t="shared" si="77"/>
        <v>-0.35000000000000142</v>
      </c>
      <c r="I254" s="15">
        <f t="shared" si="78"/>
        <v>-0.85000000000000142</v>
      </c>
      <c r="J254" s="15"/>
      <c r="K254" s="15">
        <f t="shared" si="79"/>
        <v>8.9999999999999858E-2</v>
      </c>
      <c r="L254" s="15">
        <f t="shared" si="79"/>
        <v>0</v>
      </c>
      <c r="M254" s="15">
        <f t="shared" si="79"/>
        <v>0</v>
      </c>
      <c r="O254" s="7">
        <f t="shared" si="85"/>
        <v>1</v>
      </c>
      <c r="P254" s="7">
        <f t="shared" si="85"/>
        <v>0</v>
      </c>
      <c r="Q254" s="7">
        <f t="shared" si="85"/>
        <v>0</v>
      </c>
      <c r="S254" s="7">
        <f t="shared" si="80"/>
        <v>1</v>
      </c>
      <c r="T254" s="7">
        <f t="shared" si="81"/>
        <v>1</v>
      </c>
      <c r="U254" s="7">
        <f t="shared" si="82"/>
        <v>0</v>
      </c>
      <c r="V254" s="7">
        <f t="shared" si="83"/>
        <v>0</v>
      </c>
      <c r="W254" s="7">
        <f t="shared" si="84"/>
        <v>0</v>
      </c>
    </row>
    <row r="255" spans="1:23" x14ac:dyDescent="0.3">
      <c r="A255" s="5" t="s">
        <v>10</v>
      </c>
      <c r="B255" s="17">
        <v>16.440000000000001</v>
      </c>
      <c r="C255" s="17">
        <v>15.95</v>
      </c>
      <c r="D255" s="17">
        <v>16.690000000000001</v>
      </c>
      <c r="E255" s="17">
        <v>14.85</v>
      </c>
      <c r="F255" s="15"/>
      <c r="G255" s="15">
        <f t="shared" si="76"/>
        <v>-0.49000000000000199</v>
      </c>
      <c r="H255" s="15">
        <f t="shared" si="77"/>
        <v>0.25</v>
      </c>
      <c r="I255" s="15">
        <f t="shared" si="78"/>
        <v>-1.5900000000000016</v>
      </c>
      <c r="J255" s="15"/>
      <c r="K255" s="15">
        <f t="shared" si="79"/>
        <v>0</v>
      </c>
      <c r="L255" s="15">
        <f t="shared" si="79"/>
        <v>0.25</v>
      </c>
      <c r="M255" s="15">
        <f t="shared" si="79"/>
        <v>0</v>
      </c>
      <c r="O255" s="7">
        <f t="shared" si="85"/>
        <v>0</v>
      </c>
      <c r="P255" s="7">
        <f t="shared" si="85"/>
        <v>1</v>
      </c>
      <c r="Q255" s="7">
        <f t="shared" si="85"/>
        <v>0</v>
      </c>
      <c r="S255" s="7">
        <f t="shared" si="80"/>
        <v>1</v>
      </c>
      <c r="T255" s="7">
        <f t="shared" si="81"/>
        <v>1</v>
      </c>
      <c r="U255" s="7">
        <f t="shared" si="82"/>
        <v>0</v>
      </c>
      <c r="V255" s="7">
        <f t="shared" si="83"/>
        <v>0</v>
      </c>
      <c r="W255" s="7">
        <f t="shared" si="84"/>
        <v>0</v>
      </c>
    </row>
    <row r="256" spans="1:23" x14ac:dyDescent="0.3">
      <c r="A256" s="5" t="s">
        <v>11</v>
      </c>
      <c r="B256" s="15">
        <v>16.41</v>
      </c>
      <c r="C256" s="17">
        <v>15.32</v>
      </c>
      <c r="D256" s="17">
        <v>16.88</v>
      </c>
      <c r="E256" s="17">
        <v>13.99</v>
      </c>
      <c r="F256" s="15"/>
      <c r="G256" s="15">
        <f t="shared" si="76"/>
        <v>-1.0899999999999999</v>
      </c>
      <c r="H256" s="15">
        <f t="shared" si="77"/>
        <v>0.46999999999999886</v>
      </c>
      <c r="I256" s="15">
        <f t="shared" si="78"/>
        <v>-2.42</v>
      </c>
      <c r="J256" s="15"/>
      <c r="K256" s="15">
        <f t="shared" si="79"/>
        <v>0</v>
      </c>
      <c r="L256" s="15">
        <f t="shared" si="79"/>
        <v>0.46999999999999886</v>
      </c>
      <c r="M256" s="15">
        <f t="shared" si="79"/>
        <v>0</v>
      </c>
      <c r="O256" s="7">
        <f t="shared" si="85"/>
        <v>0</v>
      </c>
      <c r="P256" s="7">
        <f t="shared" si="85"/>
        <v>1</v>
      </c>
      <c r="Q256" s="7">
        <f t="shared" si="85"/>
        <v>0</v>
      </c>
      <c r="S256" s="7">
        <f t="shared" si="80"/>
        <v>1</v>
      </c>
      <c r="T256" s="7">
        <f t="shared" si="81"/>
        <v>1</v>
      </c>
      <c r="U256" s="7">
        <f t="shared" si="82"/>
        <v>0</v>
      </c>
      <c r="V256" s="7">
        <f t="shared" si="83"/>
        <v>0</v>
      </c>
      <c r="W256" s="7">
        <f t="shared" si="84"/>
        <v>0</v>
      </c>
    </row>
    <row r="257" spans="1:23" x14ac:dyDescent="0.3">
      <c r="A257" s="5" t="s">
        <v>12</v>
      </c>
      <c r="B257" s="15">
        <v>16.88</v>
      </c>
      <c r="C257" s="15">
        <v>14.49</v>
      </c>
      <c r="D257" s="15">
        <v>15.44</v>
      </c>
      <c r="E257" s="15">
        <v>13.51</v>
      </c>
      <c r="F257" s="15"/>
      <c r="G257" s="15">
        <f t="shared" si="76"/>
        <v>-2.3899999999999988</v>
      </c>
      <c r="H257" s="15">
        <f t="shared" si="77"/>
        <v>-1.4399999999999995</v>
      </c>
      <c r="I257" s="15">
        <f t="shared" si="78"/>
        <v>-3.3699999999999992</v>
      </c>
      <c r="J257" s="15"/>
      <c r="K257" s="15">
        <f t="shared" si="79"/>
        <v>0</v>
      </c>
      <c r="L257" s="15">
        <f t="shared" si="79"/>
        <v>0</v>
      </c>
      <c r="M257" s="15">
        <f t="shared" si="79"/>
        <v>0</v>
      </c>
      <c r="O257" s="7">
        <f t="shared" si="85"/>
        <v>0</v>
      </c>
      <c r="P257" s="7">
        <f t="shared" si="85"/>
        <v>0</v>
      </c>
      <c r="Q257" s="7">
        <f t="shared" si="85"/>
        <v>0</v>
      </c>
      <c r="S257" s="7">
        <f t="shared" si="80"/>
        <v>0</v>
      </c>
      <c r="T257" s="7">
        <f t="shared" si="81"/>
        <v>0</v>
      </c>
      <c r="U257" s="7">
        <f t="shared" si="82"/>
        <v>0</v>
      </c>
      <c r="V257" s="7">
        <f t="shared" si="83"/>
        <v>0</v>
      </c>
      <c r="W257" s="7">
        <f t="shared" si="84"/>
        <v>1</v>
      </c>
    </row>
    <row r="258" spans="1:23" x14ac:dyDescent="0.3">
      <c r="A258" s="5" t="s">
        <v>30</v>
      </c>
      <c r="B258" s="17">
        <v>15.44</v>
      </c>
      <c r="C258" s="17">
        <v>14.11</v>
      </c>
      <c r="D258" s="17">
        <v>14</v>
      </c>
      <c r="E258" s="17">
        <v>13.13</v>
      </c>
      <c r="F258" s="15"/>
      <c r="G258" s="15">
        <f t="shared" si="76"/>
        <v>-1.33</v>
      </c>
      <c r="H258" s="15">
        <f t="shared" si="77"/>
        <v>-1.4399999999999995</v>
      </c>
      <c r="I258" s="15">
        <f t="shared" si="78"/>
        <v>-2.3099999999999987</v>
      </c>
      <c r="J258" s="15"/>
      <c r="K258" s="15">
        <f t="shared" si="79"/>
        <v>0</v>
      </c>
      <c r="L258" s="15">
        <f t="shared" si="79"/>
        <v>0</v>
      </c>
      <c r="M258" s="15">
        <f t="shared" si="79"/>
        <v>0</v>
      </c>
      <c r="O258" s="7">
        <f t="shared" si="85"/>
        <v>0</v>
      </c>
      <c r="P258" s="7">
        <f t="shared" si="85"/>
        <v>0</v>
      </c>
      <c r="Q258" s="7">
        <f t="shared" si="85"/>
        <v>0</v>
      </c>
      <c r="S258" s="7">
        <f t="shared" si="80"/>
        <v>0</v>
      </c>
      <c r="T258" s="7">
        <f t="shared" si="81"/>
        <v>0</v>
      </c>
      <c r="U258" s="7">
        <f t="shared" si="82"/>
        <v>0</v>
      </c>
      <c r="V258" s="7">
        <f t="shared" si="83"/>
        <v>0</v>
      </c>
      <c r="W258" s="7">
        <f t="shared" si="84"/>
        <v>1</v>
      </c>
    </row>
    <row r="259" spans="1:23" x14ac:dyDescent="0.3">
      <c r="A259" s="5" t="s">
        <v>2</v>
      </c>
      <c r="B259" s="15">
        <v>14.25</v>
      </c>
      <c r="C259" s="17">
        <v>13.44</v>
      </c>
      <c r="D259" s="17">
        <v>13.4</v>
      </c>
      <c r="E259" s="17">
        <v>12.87</v>
      </c>
      <c r="F259" s="15"/>
      <c r="G259" s="15">
        <f t="shared" si="76"/>
        <v>-0.8100000000000005</v>
      </c>
      <c r="H259" s="15">
        <f t="shared" si="77"/>
        <v>-0.84999999999999964</v>
      </c>
      <c r="I259" s="15">
        <f t="shared" si="78"/>
        <v>-1.3800000000000008</v>
      </c>
      <c r="J259" s="15"/>
      <c r="K259" s="15">
        <f t="shared" si="79"/>
        <v>0</v>
      </c>
      <c r="L259" s="15">
        <f t="shared" si="79"/>
        <v>0</v>
      </c>
      <c r="M259" s="15">
        <f t="shared" si="79"/>
        <v>0</v>
      </c>
      <c r="O259" s="7">
        <f t="shared" si="85"/>
        <v>0</v>
      </c>
      <c r="P259" s="7">
        <f t="shared" si="85"/>
        <v>0</v>
      </c>
      <c r="Q259" s="7">
        <f t="shared" si="85"/>
        <v>0</v>
      </c>
      <c r="S259" s="7">
        <f t="shared" si="80"/>
        <v>0</v>
      </c>
      <c r="T259" s="7">
        <f t="shared" si="81"/>
        <v>0</v>
      </c>
      <c r="U259" s="7">
        <f t="shared" si="82"/>
        <v>0</v>
      </c>
      <c r="V259" s="7">
        <f t="shared" si="83"/>
        <v>0</v>
      </c>
      <c r="W259" s="7">
        <f t="shared" si="84"/>
        <v>1</v>
      </c>
    </row>
    <row r="260" spans="1:23" x14ac:dyDescent="0.3">
      <c r="A260" s="5" t="s">
        <v>3</v>
      </c>
      <c r="B260" s="17">
        <v>13.36</v>
      </c>
      <c r="C260" s="17">
        <v>13.88</v>
      </c>
      <c r="D260" s="17">
        <v>14.22</v>
      </c>
      <c r="E260" s="17">
        <v>13.04</v>
      </c>
      <c r="F260" s="15"/>
      <c r="G260" s="15">
        <f t="shared" si="76"/>
        <v>0.52000000000000135</v>
      </c>
      <c r="H260" s="15">
        <f t="shared" si="77"/>
        <v>0.86000000000000121</v>
      </c>
      <c r="I260" s="15">
        <f t="shared" si="78"/>
        <v>-0.32000000000000028</v>
      </c>
      <c r="J260" s="15"/>
      <c r="K260" s="15">
        <f t="shared" si="79"/>
        <v>0.52000000000000135</v>
      </c>
      <c r="L260" s="15">
        <f t="shared" si="79"/>
        <v>0.86000000000000121</v>
      </c>
      <c r="M260" s="15">
        <f t="shared" si="79"/>
        <v>0</v>
      </c>
      <c r="O260" s="7">
        <f t="shared" si="85"/>
        <v>1</v>
      </c>
      <c r="P260" s="7">
        <f t="shared" si="85"/>
        <v>1</v>
      </c>
      <c r="Q260" s="7">
        <f t="shared" si="85"/>
        <v>0</v>
      </c>
      <c r="S260" s="7">
        <f t="shared" si="80"/>
        <v>2</v>
      </c>
      <c r="T260" s="7">
        <f t="shared" si="81"/>
        <v>0</v>
      </c>
      <c r="U260" s="7">
        <f t="shared" si="82"/>
        <v>1</v>
      </c>
      <c r="V260" s="7">
        <f t="shared" si="83"/>
        <v>0</v>
      </c>
      <c r="W260" s="7">
        <f t="shared" si="84"/>
        <v>0</v>
      </c>
    </row>
    <row r="261" spans="1:23" x14ac:dyDescent="0.3">
      <c r="A261" s="5" t="s">
        <v>4</v>
      </c>
      <c r="B261" s="15">
        <v>14.1</v>
      </c>
      <c r="C261" s="17">
        <v>14.03</v>
      </c>
      <c r="D261" s="17">
        <v>14.47</v>
      </c>
      <c r="E261" s="17">
        <v>13.48</v>
      </c>
      <c r="F261" s="15"/>
      <c r="G261" s="15">
        <f t="shared" si="76"/>
        <v>-7.0000000000000284E-2</v>
      </c>
      <c r="H261" s="15">
        <f t="shared" si="77"/>
        <v>0.37000000000000099</v>
      </c>
      <c r="I261" s="15">
        <f t="shared" si="78"/>
        <v>-0.61999999999999922</v>
      </c>
      <c r="J261" s="15"/>
      <c r="K261" s="15">
        <f t="shared" si="79"/>
        <v>0</v>
      </c>
      <c r="L261" s="15">
        <f t="shared" si="79"/>
        <v>0.37000000000000099</v>
      </c>
      <c r="M261" s="15">
        <f t="shared" si="79"/>
        <v>0</v>
      </c>
      <c r="O261" s="7">
        <f t="shared" si="85"/>
        <v>0</v>
      </c>
      <c r="P261" s="7">
        <f t="shared" si="85"/>
        <v>1</v>
      </c>
      <c r="Q261" s="7">
        <f t="shared" si="85"/>
        <v>0</v>
      </c>
      <c r="S261" s="7">
        <f t="shared" si="80"/>
        <v>1</v>
      </c>
      <c r="T261" s="7">
        <f t="shared" si="81"/>
        <v>1</v>
      </c>
      <c r="U261" s="7">
        <f t="shared" si="82"/>
        <v>0</v>
      </c>
      <c r="V261" s="7">
        <f t="shared" si="83"/>
        <v>0</v>
      </c>
      <c r="W261" s="7">
        <f t="shared" si="84"/>
        <v>0</v>
      </c>
    </row>
    <row r="262" spans="1:23" x14ac:dyDescent="0.3">
      <c r="A262" s="5" t="s">
        <v>5</v>
      </c>
      <c r="B262" s="15">
        <v>14.44</v>
      </c>
      <c r="C262" s="17">
        <v>14.47</v>
      </c>
      <c r="D262" s="17">
        <v>15.18</v>
      </c>
      <c r="E262" s="17">
        <v>14.57</v>
      </c>
      <c r="F262" s="15"/>
      <c r="G262" s="15">
        <f t="shared" si="76"/>
        <v>3.0000000000001137E-2</v>
      </c>
      <c r="H262" s="15">
        <f t="shared" si="77"/>
        <v>0.74000000000000021</v>
      </c>
      <c r="I262" s="15">
        <f t="shared" si="78"/>
        <v>0.13000000000000078</v>
      </c>
      <c r="J262" s="15"/>
      <c r="K262" s="15">
        <f t="shared" si="79"/>
        <v>3.0000000000001137E-2</v>
      </c>
      <c r="L262" s="15">
        <f t="shared" si="79"/>
        <v>0.74000000000000021</v>
      </c>
      <c r="M262" s="15">
        <f t="shared" si="79"/>
        <v>0.13000000000000078</v>
      </c>
      <c r="O262" s="7">
        <f t="shared" si="85"/>
        <v>1</v>
      </c>
      <c r="P262" s="7">
        <f t="shared" si="85"/>
        <v>1</v>
      </c>
      <c r="Q262" s="7">
        <f t="shared" si="85"/>
        <v>1</v>
      </c>
      <c r="S262" s="7">
        <f t="shared" si="80"/>
        <v>3</v>
      </c>
      <c r="T262" s="7">
        <f t="shared" si="81"/>
        <v>0</v>
      </c>
      <c r="U262" s="7">
        <f t="shared" si="82"/>
        <v>0</v>
      </c>
      <c r="V262" s="7">
        <f t="shared" si="83"/>
        <v>1</v>
      </c>
      <c r="W262" s="7">
        <f t="shared" si="84"/>
        <v>0</v>
      </c>
    </row>
    <row r="263" spans="1:23" x14ac:dyDescent="0.3">
      <c r="A263" s="5" t="s">
        <v>6</v>
      </c>
      <c r="B263" s="15">
        <v>15.25</v>
      </c>
      <c r="C263" s="17">
        <v>15.48</v>
      </c>
      <c r="D263" s="17">
        <v>15.21</v>
      </c>
      <c r="E263" s="17">
        <v>14.91</v>
      </c>
      <c r="F263" s="15"/>
      <c r="G263" s="15">
        <f t="shared" si="76"/>
        <v>0.23000000000000043</v>
      </c>
      <c r="H263" s="15">
        <f t="shared" si="77"/>
        <v>-3.9999999999999147E-2</v>
      </c>
      <c r="I263" s="15">
        <f t="shared" si="78"/>
        <v>-0.33999999999999986</v>
      </c>
      <c r="J263" s="15"/>
      <c r="K263" s="15">
        <f t="shared" si="79"/>
        <v>0.23000000000000043</v>
      </c>
      <c r="L263" s="15">
        <f t="shared" si="79"/>
        <v>0</v>
      </c>
      <c r="M263" s="15">
        <f t="shared" si="79"/>
        <v>0</v>
      </c>
      <c r="O263" s="7">
        <f t="shared" si="85"/>
        <v>1</v>
      </c>
      <c r="P263" s="7">
        <f t="shared" si="85"/>
        <v>0</v>
      </c>
      <c r="Q263" s="7">
        <f t="shared" si="85"/>
        <v>0</v>
      </c>
      <c r="S263" s="7">
        <f t="shared" si="80"/>
        <v>1</v>
      </c>
      <c r="T263" s="7">
        <f t="shared" si="81"/>
        <v>1</v>
      </c>
      <c r="U263" s="7">
        <f t="shared" si="82"/>
        <v>0</v>
      </c>
      <c r="V263" s="7">
        <f t="shared" si="83"/>
        <v>0</v>
      </c>
      <c r="W263" s="7">
        <f t="shared" si="84"/>
        <v>0</v>
      </c>
    </row>
    <row r="264" spans="1:23" x14ac:dyDescent="0.3">
      <c r="A264" s="5" t="s">
        <v>7</v>
      </c>
      <c r="B264" s="17">
        <v>15.36</v>
      </c>
      <c r="C264" s="17">
        <v>15.2</v>
      </c>
      <c r="D264" s="17">
        <v>14.1</v>
      </c>
      <c r="E264" s="17">
        <v>14.14</v>
      </c>
      <c r="F264" s="15"/>
      <c r="G264" s="15">
        <f t="shared" si="76"/>
        <v>-0.16000000000000014</v>
      </c>
      <c r="H264" s="15">
        <f t="shared" si="77"/>
        <v>-1.2599999999999998</v>
      </c>
      <c r="I264" s="15">
        <f t="shared" si="78"/>
        <v>-1.2199999999999989</v>
      </c>
      <c r="J264" s="15"/>
      <c r="K264" s="15">
        <f t="shared" si="79"/>
        <v>0</v>
      </c>
      <c r="L264" s="15">
        <f t="shared" si="79"/>
        <v>0</v>
      </c>
      <c r="M264" s="15">
        <f t="shared" si="79"/>
        <v>0</v>
      </c>
      <c r="O264" s="7">
        <f t="shared" si="85"/>
        <v>0</v>
      </c>
      <c r="P264" s="7">
        <f t="shared" si="85"/>
        <v>0</v>
      </c>
      <c r="Q264" s="7">
        <f t="shared" si="85"/>
        <v>0</v>
      </c>
      <c r="S264" s="7">
        <f t="shared" si="80"/>
        <v>0</v>
      </c>
      <c r="T264" s="7">
        <f t="shared" si="81"/>
        <v>0</v>
      </c>
      <c r="U264" s="7">
        <f t="shared" si="82"/>
        <v>0</v>
      </c>
      <c r="V264" s="7">
        <f t="shared" si="83"/>
        <v>0</v>
      </c>
      <c r="W264" s="7">
        <f t="shared" si="84"/>
        <v>1</v>
      </c>
    </row>
    <row r="265" spans="1:23" x14ac:dyDescent="0.3">
      <c r="A265" s="5" t="s">
        <v>8</v>
      </c>
      <c r="B265" s="17">
        <v>14.15</v>
      </c>
      <c r="C265" s="17">
        <v>15.07</v>
      </c>
      <c r="D265" s="17">
        <v>14.95</v>
      </c>
      <c r="E265" s="17">
        <v>14.63</v>
      </c>
      <c r="F265" s="15"/>
      <c r="G265" s="15">
        <f t="shared" si="76"/>
        <v>0.91999999999999993</v>
      </c>
      <c r="H265" s="15">
        <f t="shared" si="77"/>
        <v>0.79999999999999893</v>
      </c>
      <c r="I265" s="15">
        <f t="shared" si="78"/>
        <v>0.48000000000000043</v>
      </c>
      <c r="J265" s="15"/>
      <c r="K265" s="15">
        <f t="shared" si="79"/>
        <v>0.91999999999999993</v>
      </c>
      <c r="L265" s="15">
        <f t="shared" si="79"/>
        <v>0.79999999999999893</v>
      </c>
      <c r="M265" s="15">
        <f t="shared" si="79"/>
        <v>0.48000000000000043</v>
      </c>
      <c r="O265" s="7">
        <f t="shared" si="85"/>
        <v>1</v>
      </c>
      <c r="P265" s="7">
        <f t="shared" si="85"/>
        <v>1</v>
      </c>
      <c r="Q265" s="7">
        <f t="shared" si="85"/>
        <v>1</v>
      </c>
      <c r="S265" s="7">
        <f t="shared" si="80"/>
        <v>3</v>
      </c>
      <c r="T265" s="7">
        <f t="shared" si="81"/>
        <v>0</v>
      </c>
      <c r="U265" s="7">
        <f t="shared" si="82"/>
        <v>0</v>
      </c>
      <c r="V265" s="7">
        <f t="shared" si="83"/>
        <v>1</v>
      </c>
      <c r="W265" s="7">
        <f t="shared" si="84"/>
        <v>0</v>
      </c>
    </row>
    <row r="266" spans="1:23" x14ac:dyDescent="0.3">
      <c r="A266" s="5" t="s">
        <v>9</v>
      </c>
      <c r="B266" s="15">
        <v>14.85</v>
      </c>
      <c r="C266" s="17">
        <v>15.13</v>
      </c>
      <c r="D266" s="17">
        <v>16.09</v>
      </c>
      <c r="E266" s="17">
        <v>14.81</v>
      </c>
      <c r="F266" s="15"/>
      <c r="G266" s="15">
        <f t="shared" si="76"/>
        <v>0.28000000000000114</v>
      </c>
      <c r="H266" s="15">
        <f t="shared" si="77"/>
        <v>1.2400000000000002</v>
      </c>
      <c r="I266" s="15">
        <f t="shared" si="78"/>
        <v>-3.9999999999999147E-2</v>
      </c>
      <c r="J266" s="15"/>
      <c r="K266" s="15">
        <f t="shared" si="79"/>
        <v>0.28000000000000114</v>
      </c>
      <c r="L266" s="15">
        <f t="shared" si="79"/>
        <v>1.2400000000000002</v>
      </c>
      <c r="M266" s="15">
        <f t="shared" si="79"/>
        <v>0</v>
      </c>
      <c r="O266" s="7">
        <f t="shared" si="85"/>
        <v>1</v>
      </c>
      <c r="P266" s="7">
        <f t="shared" si="85"/>
        <v>1</v>
      </c>
      <c r="Q266" s="7">
        <f t="shared" si="85"/>
        <v>0</v>
      </c>
      <c r="S266" s="7">
        <f t="shared" si="80"/>
        <v>2</v>
      </c>
      <c r="T266" s="7">
        <f t="shared" si="81"/>
        <v>0</v>
      </c>
      <c r="U266" s="7">
        <f t="shared" si="82"/>
        <v>1</v>
      </c>
      <c r="V266" s="7">
        <f t="shared" si="83"/>
        <v>0</v>
      </c>
      <c r="W266" s="7">
        <f t="shared" si="84"/>
        <v>0</v>
      </c>
    </row>
    <row r="267" spans="1:23" x14ac:dyDescent="0.3">
      <c r="A267" s="5" t="s">
        <v>10</v>
      </c>
      <c r="B267" s="17">
        <v>16.329999999999998</v>
      </c>
      <c r="C267" s="17">
        <v>15.54</v>
      </c>
      <c r="D267" s="17">
        <v>15.53</v>
      </c>
      <c r="E267" s="17">
        <v>15.01</v>
      </c>
      <c r="F267" s="15"/>
      <c r="G267" s="15">
        <f t="shared" si="76"/>
        <v>-0.78999999999999915</v>
      </c>
      <c r="H267" s="15">
        <f t="shared" si="77"/>
        <v>-0.79999999999999893</v>
      </c>
      <c r="I267" s="15">
        <f t="shared" si="78"/>
        <v>-1.3199999999999985</v>
      </c>
      <c r="J267" s="15"/>
      <c r="K267" s="15">
        <f t="shared" si="79"/>
        <v>0</v>
      </c>
      <c r="L267" s="15">
        <f t="shared" si="79"/>
        <v>0</v>
      </c>
      <c r="M267" s="15">
        <f t="shared" si="79"/>
        <v>0</v>
      </c>
      <c r="O267" s="7">
        <f t="shared" si="85"/>
        <v>0</v>
      </c>
      <c r="P267" s="7">
        <f t="shared" si="85"/>
        <v>0</v>
      </c>
      <c r="Q267" s="7">
        <f t="shared" si="85"/>
        <v>0</v>
      </c>
      <c r="S267" s="7">
        <f t="shared" si="80"/>
        <v>0</v>
      </c>
      <c r="T267" s="7">
        <f t="shared" si="81"/>
        <v>0</v>
      </c>
      <c r="U267" s="7">
        <f t="shared" si="82"/>
        <v>0</v>
      </c>
      <c r="V267" s="7">
        <f t="shared" si="83"/>
        <v>0</v>
      </c>
      <c r="W267" s="7">
        <f t="shared" si="84"/>
        <v>1</v>
      </c>
    </row>
    <row r="268" spans="1:23" x14ac:dyDescent="0.3">
      <c r="A268" s="5" t="s">
        <v>11</v>
      </c>
      <c r="B268" s="15">
        <v>15.52</v>
      </c>
      <c r="C268" s="17">
        <v>15.63</v>
      </c>
      <c r="D268" s="17">
        <v>14.44</v>
      </c>
      <c r="E268" s="17">
        <v>15.06</v>
      </c>
      <c r="F268" s="15"/>
      <c r="G268" s="15">
        <f t="shared" si="76"/>
        <v>0.11000000000000121</v>
      </c>
      <c r="H268" s="15">
        <f t="shared" si="77"/>
        <v>-1.08</v>
      </c>
      <c r="I268" s="15">
        <f t="shared" si="78"/>
        <v>-0.45999999999999908</v>
      </c>
      <c r="J268" s="15"/>
      <c r="K268" s="15">
        <f t="shared" si="79"/>
        <v>0.11000000000000121</v>
      </c>
      <c r="L268" s="15">
        <f t="shared" si="79"/>
        <v>0</v>
      </c>
      <c r="M268" s="15">
        <f t="shared" si="79"/>
        <v>0</v>
      </c>
      <c r="O268" s="7">
        <f t="shared" si="85"/>
        <v>1</v>
      </c>
      <c r="P268" s="7">
        <f t="shared" si="85"/>
        <v>0</v>
      </c>
      <c r="Q268" s="7">
        <f t="shared" si="85"/>
        <v>0</v>
      </c>
      <c r="S268" s="7">
        <f t="shared" si="80"/>
        <v>1</v>
      </c>
      <c r="T268" s="7">
        <f t="shared" si="81"/>
        <v>1</v>
      </c>
      <c r="U268" s="7">
        <f t="shared" si="82"/>
        <v>0</v>
      </c>
      <c r="V268" s="7">
        <f t="shared" si="83"/>
        <v>0</v>
      </c>
      <c r="W268" s="7">
        <f t="shared" si="84"/>
        <v>0</v>
      </c>
    </row>
    <row r="269" spans="1:23" x14ac:dyDescent="0.3">
      <c r="A269" s="5" t="s">
        <v>12</v>
      </c>
      <c r="B269" s="15">
        <v>15.05</v>
      </c>
      <c r="C269" s="15">
        <v>15.67</v>
      </c>
      <c r="D269" s="15">
        <v>13.78</v>
      </c>
      <c r="E269" s="15">
        <v>15.09</v>
      </c>
      <c r="F269" s="15"/>
      <c r="G269" s="15">
        <f t="shared" si="76"/>
        <v>0.61999999999999922</v>
      </c>
      <c r="H269" s="15">
        <f t="shared" si="77"/>
        <v>-1.2700000000000014</v>
      </c>
      <c r="I269" s="15">
        <f t="shared" si="78"/>
        <v>3.9999999999999147E-2</v>
      </c>
      <c r="J269" s="15"/>
      <c r="K269" s="15">
        <f t="shared" si="79"/>
        <v>0.61999999999999922</v>
      </c>
      <c r="L269" s="15">
        <f t="shared" si="79"/>
        <v>0</v>
      </c>
      <c r="M269" s="15">
        <f t="shared" si="79"/>
        <v>3.9999999999999147E-2</v>
      </c>
      <c r="O269" s="7">
        <f t="shared" si="85"/>
        <v>1</v>
      </c>
      <c r="P269" s="7">
        <f t="shared" si="85"/>
        <v>0</v>
      </c>
      <c r="Q269" s="7">
        <f t="shared" si="85"/>
        <v>1</v>
      </c>
      <c r="S269" s="7">
        <f t="shared" si="80"/>
        <v>2</v>
      </c>
      <c r="T269" s="7">
        <f t="shared" si="81"/>
        <v>0</v>
      </c>
      <c r="U269" s="7">
        <f t="shared" si="82"/>
        <v>1</v>
      </c>
      <c r="V269" s="7">
        <f t="shared" si="83"/>
        <v>0</v>
      </c>
      <c r="W269" s="7">
        <f t="shared" si="84"/>
        <v>0</v>
      </c>
    </row>
    <row r="270" spans="1:23" x14ac:dyDescent="0.3">
      <c r="A270" s="5" t="s">
        <v>31</v>
      </c>
      <c r="B270" s="17">
        <v>15.12</v>
      </c>
      <c r="C270" s="17">
        <v>15.74</v>
      </c>
      <c r="D270" s="17">
        <v>13.96</v>
      </c>
      <c r="E270" s="17">
        <v>15.48</v>
      </c>
      <c r="F270" s="15"/>
      <c r="G270" s="15">
        <f t="shared" si="76"/>
        <v>0.62000000000000099</v>
      </c>
      <c r="H270" s="15">
        <f t="shared" si="77"/>
        <v>-1.1599999999999984</v>
      </c>
      <c r="I270" s="15">
        <f t="shared" si="78"/>
        <v>0.36000000000000121</v>
      </c>
      <c r="J270" s="15"/>
      <c r="K270" s="15">
        <f t="shared" si="79"/>
        <v>0.62000000000000099</v>
      </c>
      <c r="L270" s="15">
        <f t="shared" si="79"/>
        <v>0</v>
      </c>
      <c r="M270" s="15">
        <f t="shared" si="79"/>
        <v>0.36000000000000121</v>
      </c>
      <c r="O270" s="7">
        <f t="shared" si="85"/>
        <v>1</v>
      </c>
      <c r="P270" s="7">
        <f t="shared" si="85"/>
        <v>0</v>
      </c>
      <c r="Q270" s="7">
        <f t="shared" si="85"/>
        <v>1</v>
      </c>
      <c r="S270" s="7">
        <f t="shared" si="80"/>
        <v>2</v>
      </c>
      <c r="T270" s="7">
        <f t="shared" si="81"/>
        <v>0</v>
      </c>
      <c r="U270" s="7">
        <f t="shared" si="82"/>
        <v>1</v>
      </c>
      <c r="V270" s="7">
        <f t="shared" si="83"/>
        <v>0</v>
      </c>
      <c r="W270" s="7">
        <f t="shared" si="84"/>
        <v>0</v>
      </c>
    </row>
    <row r="271" spans="1:23" x14ac:dyDescent="0.3">
      <c r="A271" s="5" t="s">
        <v>2</v>
      </c>
      <c r="B271" s="15">
        <v>15.3</v>
      </c>
      <c r="C271" s="17">
        <v>16.13</v>
      </c>
      <c r="D271" s="17">
        <v>13.89</v>
      </c>
      <c r="E271" s="17">
        <v>15.86</v>
      </c>
      <c r="F271" s="15"/>
      <c r="G271" s="15">
        <f t="shared" si="76"/>
        <v>0.82999999999999829</v>
      </c>
      <c r="H271" s="15">
        <f t="shared" si="77"/>
        <v>-1.4100000000000001</v>
      </c>
      <c r="I271" s="15">
        <f t="shared" si="78"/>
        <v>0.55999999999999872</v>
      </c>
      <c r="J271" s="15"/>
      <c r="K271" s="15">
        <f t="shared" si="79"/>
        <v>0.82999999999999829</v>
      </c>
      <c r="L271" s="15">
        <f t="shared" si="79"/>
        <v>0</v>
      </c>
      <c r="M271" s="15">
        <f t="shared" si="79"/>
        <v>0.55999999999999872</v>
      </c>
      <c r="O271" s="7">
        <f t="shared" si="85"/>
        <v>1</v>
      </c>
      <c r="P271" s="7">
        <f t="shared" si="85"/>
        <v>0</v>
      </c>
      <c r="Q271" s="7">
        <f t="shared" si="85"/>
        <v>1</v>
      </c>
      <c r="S271" s="7">
        <f t="shared" si="80"/>
        <v>2</v>
      </c>
      <c r="T271" s="7">
        <f t="shared" si="81"/>
        <v>0</v>
      </c>
      <c r="U271" s="7">
        <f t="shared" si="82"/>
        <v>1</v>
      </c>
      <c r="V271" s="7">
        <f t="shared" si="83"/>
        <v>0</v>
      </c>
      <c r="W271" s="7">
        <f t="shared" si="84"/>
        <v>0</v>
      </c>
    </row>
    <row r="272" spans="1:23" x14ac:dyDescent="0.3">
      <c r="A272" s="5" t="s">
        <v>3</v>
      </c>
      <c r="B272" s="17">
        <v>15.98</v>
      </c>
      <c r="C272" s="17">
        <v>16.61</v>
      </c>
      <c r="D272" s="17">
        <v>15.04</v>
      </c>
      <c r="E272" s="17">
        <v>15.71</v>
      </c>
      <c r="F272" s="15"/>
      <c r="G272" s="15">
        <f t="shared" si="76"/>
        <v>0.62999999999999901</v>
      </c>
      <c r="H272" s="15">
        <f t="shared" si="77"/>
        <v>-0.94000000000000128</v>
      </c>
      <c r="I272" s="15">
        <f t="shared" si="78"/>
        <v>-0.26999999999999957</v>
      </c>
      <c r="J272" s="15"/>
      <c r="K272" s="15">
        <f t="shared" si="79"/>
        <v>0.62999999999999901</v>
      </c>
      <c r="L272" s="15">
        <f t="shared" si="79"/>
        <v>0</v>
      </c>
      <c r="M272" s="15">
        <f t="shared" si="79"/>
        <v>0</v>
      </c>
      <c r="O272" s="7">
        <f t="shared" si="85"/>
        <v>1</v>
      </c>
      <c r="P272" s="7">
        <f t="shared" si="85"/>
        <v>0</v>
      </c>
      <c r="Q272" s="7">
        <f t="shared" si="85"/>
        <v>0</v>
      </c>
      <c r="S272" s="7">
        <f t="shared" si="80"/>
        <v>1</v>
      </c>
      <c r="T272" s="7">
        <f t="shared" si="81"/>
        <v>1</v>
      </c>
      <c r="U272" s="7">
        <f t="shared" si="82"/>
        <v>0</v>
      </c>
      <c r="V272" s="7">
        <f t="shared" si="83"/>
        <v>0</v>
      </c>
      <c r="W272" s="7">
        <f t="shared" si="84"/>
        <v>0</v>
      </c>
    </row>
    <row r="273" spans="1:23" x14ac:dyDescent="0.3">
      <c r="A273" s="5" t="s">
        <v>4</v>
      </c>
      <c r="B273" s="15">
        <v>15.76</v>
      </c>
      <c r="C273" s="17">
        <v>16.38</v>
      </c>
      <c r="D273" s="17">
        <v>15.96</v>
      </c>
      <c r="E273" s="17">
        <v>15.72</v>
      </c>
      <c r="F273" s="15"/>
      <c r="G273" s="15">
        <f t="shared" si="76"/>
        <v>0.61999999999999922</v>
      </c>
      <c r="H273" s="15">
        <f t="shared" si="77"/>
        <v>0.20000000000000107</v>
      </c>
      <c r="I273" s="15">
        <f t="shared" si="78"/>
        <v>-3.9999999999999147E-2</v>
      </c>
      <c r="J273" s="15"/>
      <c r="K273" s="15">
        <f t="shared" si="79"/>
        <v>0.61999999999999922</v>
      </c>
      <c r="L273" s="15">
        <f t="shared" si="79"/>
        <v>0.20000000000000107</v>
      </c>
      <c r="M273" s="15">
        <f t="shared" si="79"/>
        <v>0</v>
      </c>
      <c r="O273" s="7">
        <f t="shared" si="85"/>
        <v>1</v>
      </c>
      <c r="P273" s="7">
        <f t="shared" si="85"/>
        <v>1</v>
      </c>
      <c r="Q273" s="7">
        <f t="shared" si="85"/>
        <v>0</v>
      </c>
      <c r="S273" s="7">
        <f t="shared" si="80"/>
        <v>2</v>
      </c>
      <c r="T273" s="7">
        <f t="shared" si="81"/>
        <v>0</v>
      </c>
      <c r="U273" s="7">
        <f t="shared" si="82"/>
        <v>1</v>
      </c>
      <c r="V273" s="7">
        <f t="shared" si="83"/>
        <v>0</v>
      </c>
      <c r="W273" s="7">
        <f t="shared" si="84"/>
        <v>0</v>
      </c>
    </row>
    <row r="274" spans="1:23" x14ac:dyDescent="0.3">
      <c r="A274" s="5" t="s">
        <v>5</v>
      </c>
      <c r="B274" s="15">
        <v>16.420000000000002</v>
      </c>
      <c r="C274" s="17">
        <v>16.48</v>
      </c>
      <c r="D274" s="17">
        <v>16.38</v>
      </c>
      <c r="E274" s="17">
        <v>16.29</v>
      </c>
      <c r="F274" s="15"/>
      <c r="G274" s="15">
        <f t="shared" si="76"/>
        <v>5.9999999999998721E-2</v>
      </c>
      <c r="H274" s="15">
        <f t="shared" si="77"/>
        <v>-4.00000000000027E-2</v>
      </c>
      <c r="I274" s="15">
        <f t="shared" si="78"/>
        <v>-0.13000000000000256</v>
      </c>
      <c r="J274" s="15"/>
      <c r="K274" s="15">
        <f t="shared" si="79"/>
        <v>5.9999999999998721E-2</v>
      </c>
      <c r="L274" s="15">
        <f t="shared" si="79"/>
        <v>0</v>
      </c>
      <c r="M274" s="15">
        <f t="shared" si="79"/>
        <v>0</v>
      </c>
      <c r="O274" s="7">
        <f t="shared" si="85"/>
        <v>1</v>
      </c>
      <c r="P274" s="7">
        <f t="shared" si="85"/>
        <v>0</v>
      </c>
      <c r="Q274" s="7">
        <f t="shared" si="85"/>
        <v>0</v>
      </c>
      <c r="S274" s="7">
        <f t="shared" si="80"/>
        <v>1</v>
      </c>
      <c r="T274" s="7">
        <f t="shared" si="81"/>
        <v>1</v>
      </c>
      <c r="U274" s="7">
        <f t="shared" si="82"/>
        <v>0</v>
      </c>
      <c r="V274" s="7">
        <f t="shared" si="83"/>
        <v>0</v>
      </c>
      <c r="W274" s="7">
        <f t="shared" si="84"/>
        <v>0</v>
      </c>
    </row>
    <row r="275" spans="1:23" x14ac:dyDescent="0.3">
      <c r="A275" s="5" t="s">
        <v>6</v>
      </c>
      <c r="B275" s="15">
        <v>17.07</v>
      </c>
      <c r="C275" s="17">
        <v>17.3</v>
      </c>
      <c r="D275" s="17">
        <v>16.27</v>
      </c>
      <c r="E275" s="17">
        <v>16.829999999999998</v>
      </c>
      <c r="F275" s="15"/>
      <c r="G275" s="15">
        <f t="shared" si="76"/>
        <v>0.23000000000000043</v>
      </c>
      <c r="H275" s="15">
        <f t="shared" si="77"/>
        <v>-0.80000000000000071</v>
      </c>
      <c r="I275" s="15">
        <f t="shared" si="78"/>
        <v>-0.24000000000000199</v>
      </c>
      <c r="J275" s="15"/>
      <c r="K275" s="15">
        <f t="shared" si="79"/>
        <v>0.23000000000000043</v>
      </c>
      <c r="L275" s="15">
        <f t="shared" si="79"/>
        <v>0</v>
      </c>
      <c r="M275" s="15">
        <f t="shared" si="79"/>
        <v>0</v>
      </c>
      <c r="O275" s="7">
        <f t="shared" si="85"/>
        <v>1</v>
      </c>
      <c r="P275" s="7">
        <f t="shared" si="85"/>
        <v>0</v>
      </c>
      <c r="Q275" s="7">
        <f t="shared" si="85"/>
        <v>0</v>
      </c>
      <c r="S275" s="7">
        <f t="shared" si="80"/>
        <v>1</v>
      </c>
      <c r="T275" s="7">
        <f t="shared" si="81"/>
        <v>1</v>
      </c>
      <c r="U275" s="7">
        <f t="shared" si="82"/>
        <v>0</v>
      </c>
      <c r="V275" s="7">
        <f t="shared" si="83"/>
        <v>0</v>
      </c>
      <c r="W275" s="7">
        <f t="shared" si="84"/>
        <v>0</v>
      </c>
    </row>
    <row r="276" spans="1:23" x14ac:dyDescent="0.3">
      <c r="A276" s="5" t="s">
        <v>7</v>
      </c>
      <c r="B276" s="17">
        <v>17.18</v>
      </c>
      <c r="C276" s="17">
        <v>17.61</v>
      </c>
      <c r="D276" s="17">
        <v>17.55</v>
      </c>
      <c r="E276" s="17">
        <v>16.899999999999999</v>
      </c>
      <c r="F276" s="15"/>
      <c r="G276" s="15">
        <f t="shared" si="76"/>
        <v>0.42999999999999972</v>
      </c>
      <c r="H276" s="15">
        <f t="shared" si="77"/>
        <v>0.37000000000000099</v>
      </c>
      <c r="I276" s="15">
        <f t="shared" si="78"/>
        <v>-0.28000000000000114</v>
      </c>
      <c r="J276" s="15"/>
      <c r="K276" s="15">
        <f t="shared" si="79"/>
        <v>0.42999999999999972</v>
      </c>
      <c r="L276" s="15">
        <f t="shared" si="79"/>
        <v>0.37000000000000099</v>
      </c>
      <c r="M276" s="15">
        <f t="shared" si="79"/>
        <v>0</v>
      </c>
      <c r="O276" s="7">
        <f t="shared" si="85"/>
        <v>1</v>
      </c>
      <c r="P276" s="7">
        <f t="shared" si="85"/>
        <v>1</v>
      </c>
      <c r="Q276" s="7">
        <f t="shared" si="85"/>
        <v>0</v>
      </c>
      <c r="S276" s="7">
        <f t="shared" si="80"/>
        <v>2</v>
      </c>
      <c r="T276" s="7">
        <f t="shared" si="81"/>
        <v>0</v>
      </c>
      <c r="U276" s="7">
        <f t="shared" si="82"/>
        <v>1</v>
      </c>
      <c r="V276" s="7">
        <f t="shared" si="83"/>
        <v>0</v>
      </c>
      <c r="W276" s="7">
        <f t="shared" si="84"/>
        <v>0</v>
      </c>
    </row>
    <row r="277" spans="1:23" x14ac:dyDescent="0.3">
      <c r="A277" s="5" t="s">
        <v>8</v>
      </c>
      <c r="B277" s="17">
        <v>17.89</v>
      </c>
      <c r="C277" s="17">
        <v>17.600000000000001</v>
      </c>
      <c r="D277" s="17">
        <v>17.600000000000001</v>
      </c>
      <c r="E277" s="17">
        <v>16.739999999999998</v>
      </c>
      <c r="F277" s="15"/>
      <c r="G277" s="15">
        <f t="shared" si="76"/>
        <v>-0.28999999999999915</v>
      </c>
      <c r="H277" s="15">
        <f t="shared" si="77"/>
        <v>-0.28999999999999915</v>
      </c>
      <c r="I277" s="15">
        <f t="shared" si="78"/>
        <v>-1.1500000000000021</v>
      </c>
      <c r="J277" s="15"/>
      <c r="K277" s="15">
        <f t="shared" si="79"/>
        <v>0</v>
      </c>
      <c r="L277" s="15">
        <f t="shared" si="79"/>
        <v>0</v>
      </c>
      <c r="M277" s="15">
        <f t="shared" si="79"/>
        <v>0</v>
      </c>
      <c r="O277" s="7">
        <f t="shared" si="85"/>
        <v>0</v>
      </c>
      <c r="P277" s="7">
        <f t="shared" si="85"/>
        <v>0</v>
      </c>
      <c r="Q277" s="7">
        <f t="shared" si="85"/>
        <v>0</v>
      </c>
      <c r="S277" s="7">
        <f t="shared" si="80"/>
        <v>0</v>
      </c>
      <c r="T277" s="7">
        <f t="shared" si="81"/>
        <v>0</v>
      </c>
      <c r="U277" s="7">
        <f t="shared" si="82"/>
        <v>0</v>
      </c>
      <c r="V277" s="7">
        <f t="shared" si="83"/>
        <v>0</v>
      </c>
      <c r="W277" s="7">
        <f t="shared" si="84"/>
        <v>1</v>
      </c>
    </row>
    <row r="278" spans="1:23" x14ac:dyDescent="0.3">
      <c r="A278" s="5" t="s">
        <v>9</v>
      </c>
      <c r="B278" s="15">
        <v>17.850000000000001</v>
      </c>
      <c r="C278" s="17">
        <v>16.93</v>
      </c>
      <c r="D278" s="17">
        <v>18.309999999999999</v>
      </c>
      <c r="E278" s="17">
        <v>16.350000000000001</v>
      </c>
      <c r="F278" s="15"/>
      <c r="G278" s="15">
        <f t="shared" si="76"/>
        <v>-0.92000000000000171</v>
      </c>
      <c r="H278" s="15">
        <f t="shared" si="77"/>
        <v>0.4599999999999973</v>
      </c>
      <c r="I278" s="15">
        <f t="shared" si="78"/>
        <v>-1.5</v>
      </c>
      <c r="J278" s="15"/>
      <c r="K278" s="15">
        <f t="shared" si="79"/>
        <v>0</v>
      </c>
      <c r="L278" s="15">
        <f t="shared" si="79"/>
        <v>0.4599999999999973</v>
      </c>
      <c r="M278" s="15">
        <f t="shared" si="79"/>
        <v>0</v>
      </c>
      <c r="O278" s="7">
        <f t="shared" si="85"/>
        <v>0</v>
      </c>
      <c r="P278" s="7">
        <f t="shared" si="85"/>
        <v>1</v>
      </c>
      <c r="Q278" s="7">
        <f t="shared" si="85"/>
        <v>0</v>
      </c>
      <c r="S278" s="7">
        <f t="shared" si="80"/>
        <v>1</v>
      </c>
      <c r="T278" s="7">
        <f t="shared" si="81"/>
        <v>1</v>
      </c>
      <c r="U278" s="7">
        <f t="shared" si="82"/>
        <v>0</v>
      </c>
      <c r="V278" s="7">
        <f t="shared" si="83"/>
        <v>0</v>
      </c>
      <c r="W278" s="7">
        <f t="shared" si="84"/>
        <v>0</v>
      </c>
    </row>
    <row r="279" spans="1:23" x14ac:dyDescent="0.3">
      <c r="A279" s="5" t="s">
        <v>10</v>
      </c>
      <c r="B279" s="17">
        <v>17.84</v>
      </c>
      <c r="C279" s="17">
        <v>16.68</v>
      </c>
      <c r="D279" s="17">
        <v>18.72</v>
      </c>
      <c r="E279" s="17">
        <v>16.39</v>
      </c>
      <c r="F279" s="15"/>
      <c r="G279" s="15">
        <f t="shared" si="76"/>
        <v>-1.1600000000000001</v>
      </c>
      <c r="H279" s="15">
        <f t="shared" si="77"/>
        <v>0.87999999999999901</v>
      </c>
      <c r="I279" s="15">
        <f t="shared" si="78"/>
        <v>-1.4499999999999993</v>
      </c>
      <c r="J279" s="15"/>
      <c r="K279" s="15">
        <f t="shared" si="79"/>
        <v>0</v>
      </c>
      <c r="L279" s="15">
        <f t="shared" si="79"/>
        <v>0.87999999999999901</v>
      </c>
      <c r="M279" s="15">
        <f t="shared" si="79"/>
        <v>0</v>
      </c>
      <c r="O279" s="7">
        <f t="shared" si="85"/>
        <v>0</v>
      </c>
      <c r="P279" s="7">
        <f t="shared" si="85"/>
        <v>1</v>
      </c>
      <c r="Q279" s="7">
        <f t="shared" si="85"/>
        <v>0</v>
      </c>
      <c r="S279" s="7">
        <f t="shared" si="80"/>
        <v>1</v>
      </c>
      <c r="T279" s="7">
        <f t="shared" si="81"/>
        <v>1</v>
      </c>
      <c r="U279" s="7">
        <f t="shared" si="82"/>
        <v>0</v>
      </c>
      <c r="V279" s="7">
        <f t="shared" si="83"/>
        <v>0</v>
      </c>
      <c r="W279" s="7">
        <f t="shared" si="84"/>
        <v>0</v>
      </c>
    </row>
    <row r="280" spans="1:23" x14ac:dyDescent="0.3">
      <c r="A280" s="5" t="s">
        <v>11</v>
      </c>
      <c r="B280" s="15">
        <v>18.14</v>
      </c>
      <c r="C280" s="17">
        <v>16.850000000000001</v>
      </c>
      <c r="D280" s="17">
        <v>20.45</v>
      </c>
      <c r="E280" s="17">
        <v>16.600000000000001</v>
      </c>
      <c r="F280" s="15"/>
      <c r="G280" s="15">
        <f t="shared" si="76"/>
        <v>-1.2899999999999991</v>
      </c>
      <c r="H280" s="15">
        <f t="shared" si="77"/>
        <v>2.3099999999999987</v>
      </c>
      <c r="I280" s="15">
        <f t="shared" si="78"/>
        <v>-1.5399999999999991</v>
      </c>
      <c r="J280" s="15"/>
      <c r="K280" s="15">
        <f t="shared" si="79"/>
        <v>0</v>
      </c>
      <c r="L280" s="15">
        <f t="shared" si="79"/>
        <v>2.3099999999999987</v>
      </c>
      <c r="M280" s="15">
        <f t="shared" si="79"/>
        <v>0</v>
      </c>
      <c r="O280" s="7">
        <f t="shared" si="85"/>
        <v>0</v>
      </c>
      <c r="P280" s="7">
        <f t="shared" si="85"/>
        <v>1</v>
      </c>
      <c r="Q280" s="7">
        <f t="shared" si="85"/>
        <v>0</v>
      </c>
      <c r="S280" s="7">
        <f t="shared" si="80"/>
        <v>1</v>
      </c>
      <c r="T280" s="7">
        <f t="shared" si="81"/>
        <v>1</v>
      </c>
      <c r="U280" s="7">
        <f t="shared" si="82"/>
        <v>0</v>
      </c>
      <c r="V280" s="7">
        <f t="shared" si="83"/>
        <v>0</v>
      </c>
      <c r="W280" s="7">
        <f t="shared" si="84"/>
        <v>0</v>
      </c>
    </row>
    <row r="281" spans="1:23" x14ac:dyDescent="0.3">
      <c r="A281" s="5" t="s">
        <v>12</v>
      </c>
      <c r="B281" s="15">
        <v>19.329999999999998</v>
      </c>
      <c r="C281" s="15">
        <v>16.809999999999999</v>
      </c>
      <c r="D281" s="15">
        <v>19.37</v>
      </c>
      <c r="E281" s="15">
        <v>16.7</v>
      </c>
      <c r="F281" s="15"/>
      <c r="G281" s="15">
        <f t="shared" si="76"/>
        <v>-2.5199999999999996</v>
      </c>
      <c r="H281" s="15">
        <f t="shared" si="77"/>
        <v>4.00000000000027E-2</v>
      </c>
      <c r="I281" s="15">
        <f t="shared" si="78"/>
        <v>-2.629999999999999</v>
      </c>
      <c r="J281" s="15"/>
      <c r="K281" s="15">
        <f t="shared" si="79"/>
        <v>0</v>
      </c>
      <c r="L281" s="15">
        <f t="shared" si="79"/>
        <v>4.00000000000027E-2</v>
      </c>
      <c r="M281" s="15">
        <f t="shared" si="79"/>
        <v>0</v>
      </c>
      <c r="O281" s="7">
        <f t="shared" si="85"/>
        <v>0</v>
      </c>
      <c r="P281" s="7">
        <f t="shared" si="85"/>
        <v>1</v>
      </c>
      <c r="Q281" s="7">
        <f t="shared" si="85"/>
        <v>0</v>
      </c>
      <c r="S281" s="7">
        <f t="shared" si="80"/>
        <v>1</v>
      </c>
      <c r="T281" s="7">
        <f t="shared" si="81"/>
        <v>1</v>
      </c>
      <c r="U281" s="7">
        <f t="shared" si="82"/>
        <v>0</v>
      </c>
      <c r="V281" s="7">
        <f t="shared" si="83"/>
        <v>0</v>
      </c>
      <c r="W281" s="7">
        <f t="shared" si="84"/>
        <v>0</v>
      </c>
    </row>
    <row r="282" spans="1:23" x14ac:dyDescent="0.3">
      <c r="A282" s="5" t="s">
        <v>32</v>
      </c>
      <c r="B282" s="17">
        <v>19.010000000000002</v>
      </c>
      <c r="C282" s="17">
        <v>17.05</v>
      </c>
      <c r="D282" s="17">
        <v>17.05</v>
      </c>
      <c r="E282" s="17">
        <v>16.649999999999999</v>
      </c>
      <c r="F282" s="15"/>
      <c r="G282" s="15">
        <f t="shared" si="76"/>
        <v>-1.9600000000000009</v>
      </c>
      <c r="H282" s="15">
        <f t="shared" si="77"/>
        <v>-1.9600000000000009</v>
      </c>
      <c r="I282" s="15">
        <f t="shared" si="78"/>
        <v>-2.360000000000003</v>
      </c>
      <c r="J282" s="15"/>
      <c r="K282" s="15">
        <f t="shared" si="79"/>
        <v>0</v>
      </c>
      <c r="L282" s="15">
        <f t="shared" si="79"/>
        <v>0</v>
      </c>
      <c r="M282" s="15">
        <f t="shared" si="79"/>
        <v>0</v>
      </c>
      <c r="O282" s="7">
        <f t="shared" si="85"/>
        <v>0</v>
      </c>
      <c r="P282" s="7">
        <f t="shared" si="85"/>
        <v>0</v>
      </c>
      <c r="Q282" s="7">
        <f t="shared" si="85"/>
        <v>0</v>
      </c>
      <c r="S282" s="7">
        <f t="shared" si="80"/>
        <v>0</v>
      </c>
      <c r="T282" s="7">
        <f t="shared" si="81"/>
        <v>0</v>
      </c>
      <c r="U282" s="7">
        <f t="shared" si="82"/>
        <v>0</v>
      </c>
      <c r="V282" s="7">
        <f t="shared" si="83"/>
        <v>0</v>
      </c>
      <c r="W282" s="7">
        <f t="shared" si="84"/>
        <v>1</v>
      </c>
    </row>
    <row r="283" spans="1:23" x14ac:dyDescent="0.3">
      <c r="A283" s="5" t="s">
        <v>2</v>
      </c>
      <c r="B283" s="15">
        <v>17.55</v>
      </c>
      <c r="C283" s="17">
        <v>16.84</v>
      </c>
      <c r="D283" s="17">
        <v>17</v>
      </c>
      <c r="E283" s="17">
        <v>16.2</v>
      </c>
      <c r="F283" s="15"/>
      <c r="G283" s="15">
        <f t="shared" si="76"/>
        <v>-0.71000000000000085</v>
      </c>
      <c r="H283" s="15">
        <f t="shared" si="77"/>
        <v>-0.55000000000000071</v>
      </c>
      <c r="I283" s="15">
        <f t="shared" si="78"/>
        <v>-1.3500000000000014</v>
      </c>
      <c r="J283" s="15"/>
      <c r="K283" s="15">
        <f t="shared" si="79"/>
        <v>0</v>
      </c>
      <c r="L283" s="15">
        <f t="shared" si="79"/>
        <v>0</v>
      </c>
      <c r="M283" s="15">
        <f t="shared" si="79"/>
        <v>0</v>
      </c>
      <c r="O283" s="7">
        <f t="shared" si="85"/>
        <v>0</v>
      </c>
      <c r="P283" s="7">
        <f t="shared" si="85"/>
        <v>0</v>
      </c>
      <c r="Q283" s="7">
        <f t="shared" si="85"/>
        <v>0</v>
      </c>
      <c r="S283" s="7">
        <f t="shared" si="80"/>
        <v>0</v>
      </c>
      <c r="T283" s="7">
        <f t="shared" si="81"/>
        <v>0</v>
      </c>
      <c r="U283" s="7">
        <f t="shared" si="82"/>
        <v>0</v>
      </c>
      <c r="V283" s="7">
        <f t="shared" si="83"/>
        <v>0</v>
      </c>
      <c r="W283" s="7">
        <f t="shared" si="84"/>
        <v>1</v>
      </c>
    </row>
    <row r="284" spans="1:23" x14ac:dyDescent="0.3">
      <c r="A284" s="5" t="s">
        <v>3</v>
      </c>
      <c r="B284" s="17">
        <v>17.46</v>
      </c>
      <c r="C284" s="17">
        <v>16.75</v>
      </c>
      <c r="D284" s="17">
        <v>16.25</v>
      </c>
      <c r="E284" s="17">
        <v>14.87</v>
      </c>
      <c r="F284" s="15"/>
      <c r="G284" s="15">
        <f t="shared" si="76"/>
        <v>-0.71000000000000085</v>
      </c>
      <c r="H284" s="15">
        <f t="shared" si="77"/>
        <v>-1.2100000000000009</v>
      </c>
      <c r="I284" s="15">
        <f t="shared" si="78"/>
        <v>-2.5900000000000016</v>
      </c>
      <c r="J284" s="15"/>
      <c r="K284" s="15">
        <f t="shared" si="79"/>
        <v>0</v>
      </c>
      <c r="L284" s="15">
        <f t="shared" si="79"/>
        <v>0</v>
      </c>
      <c r="M284" s="15">
        <f t="shared" si="79"/>
        <v>0</v>
      </c>
      <c r="O284" s="7">
        <f t="shared" si="85"/>
        <v>0</v>
      </c>
      <c r="P284" s="7">
        <f t="shared" si="85"/>
        <v>0</v>
      </c>
      <c r="Q284" s="7">
        <f t="shared" si="85"/>
        <v>0</v>
      </c>
      <c r="S284" s="7">
        <f t="shared" si="80"/>
        <v>0</v>
      </c>
      <c r="T284" s="7">
        <f t="shared" si="81"/>
        <v>0</v>
      </c>
      <c r="U284" s="7">
        <f t="shared" si="82"/>
        <v>0</v>
      </c>
      <c r="V284" s="7">
        <f t="shared" si="83"/>
        <v>0</v>
      </c>
      <c r="W284" s="7">
        <f t="shared" si="84"/>
        <v>1</v>
      </c>
    </row>
    <row r="285" spans="1:23" x14ac:dyDescent="0.3">
      <c r="A285" s="5" t="s">
        <v>4</v>
      </c>
      <c r="B285" s="15">
        <v>16.64</v>
      </c>
      <c r="C285" s="17">
        <v>13.87</v>
      </c>
      <c r="D285" s="17">
        <v>13.07</v>
      </c>
      <c r="E285" s="17">
        <v>11.4</v>
      </c>
      <c r="F285" s="15"/>
      <c r="G285" s="15">
        <f t="shared" si="76"/>
        <v>-2.7700000000000014</v>
      </c>
      <c r="H285" s="15">
        <f t="shared" si="77"/>
        <v>-3.5700000000000003</v>
      </c>
      <c r="I285" s="15">
        <f t="shared" si="78"/>
        <v>-5.24</v>
      </c>
      <c r="J285" s="15"/>
      <c r="K285" s="15">
        <f t="shared" si="79"/>
        <v>0</v>
      </c>
      <c r="L285" s="15">
        <f t="shared" si="79"/>
        <v>0</v>
      </c>
      <c r="M285" s="15">
        <f t="shared" si="79"/>
        <v>0</v>
      </c>
      <c r="O285" s="7">
        <f t="shared" si="85"/>
        <v>0</v>
      </c>
      <c r="P285" s="7">
        <f t="shared" si="85"/>
        <v>0</v>
      </c>
      <c r="Q285" s="7">
        <f t="shared" si="85"/>
        <v>0</v>
      </c>
      <c r="S285" s="7">
        <f t="shared" si="80"/>
        <v>0</v>
      </c>
      <c r="T285" s="7">
        <f t="shared" si="81"/>
        <v>0</v>
      </c>
      <c r="U285" s="7">
        <f t="shared" si="82"/>
        <v>0</v>
      </c>
      <c r="V285" s="7">
        <f t="shared" si="83"/>
        <v>0</v>
      </c>
      <c r="W285" s="7">
        <f t="shared" si="84"/>
        <v>1</v>
      </c>
    </row>
    <row r="286" spans="1:23" x14ac:dyDescent="0.3">
      <c r="A286" s="5"/>
      <c r="B286" s="15"/>
      <c r="C286" s="17"/>
      <c r="D286" s="17"/>
      <c r="E286" s="17"/>
      <c r="F286" s="15"/>
      <c r="G286" s="15"/>
      <c r="H286" s="15"/>
      <c r="I286" s="15"/>
      <c r="J286" s="15"/>
      <c r="K286" s="15"/>
      <c r="L286" s="15"/>
      <c r="M286" s="15"/>
    </row>
    <row r="287" spans="1:23" x14ac:dyDescent="0.3">
      <c r="A287" s="5"/>
      <c r="B287" s="15"/>
      <c r="C287" s="17"/>
      <c r="D287" s="17"/>
      <c r="E287" s="17"/>
      <c r="F287" s="15"/>
      <c r="G287" s="15"/>
      <c r="H287" s="15"/>
      <c r="I287" s="15"/>
      <c r="J287" s="15"/>
      <c r="K287" s="15"/>
      <c r="L287" s="15"/>
      <c r="M287" s="15"/>
      <c r="W287" s="9" t="s">
        <v>90</v>
      </c>
    </row>
    <row r="288" spans="1:23" x14ac:dyDescent="0.3">
      <c r="A288" s="5"/>
      <c r="B288" s="15"/>
      <c r="C288" s="17"/>
      <c r="D288" s="17"/>
      <c r="E288" s="17"/>
      <c r="F288" s="15"/>
      <c r="G288" s="15"/>
      <c r="H288" s="15"/>
      <c r="I288" s="15"/>
      <c r="J288" s="15"/>
      <c r="K288" s="15"/>
      <c r="L288" s="15"/>
      <c r="M288" s="15"/>
    </row>
    <row r="289" spans="1:23" x14ac:dyDescent="0.3">
      <c r="V289" s="32" t="str">
        <f>+V1</f>
        <v>Exhibit NMPF - 37A</v>
      </c>
    </row>
    <row r="290" spans="1:23" x14ac:dyDescent="0.3">
      <c r="A290" s="21" t="s">
        <v>61</v>
      </c>
    </row>
    <row r="291" spans="1:23" ht="105" customHeight="1" x14ac:dyDescent="0.3">
      <c r="A291" s="1"/>
      <c r="B291" s="2" t="s">
        <v>60</v>
      </c>
      <c r="C291" s="2" t="s">
        <v>36</v>
      </c>
      <c r="D291" s="2" t="s">
        <v>37</v>
      </c>
      <c r="E291" s="2" t="s">
        <v>38</v>
      </c>
      <c r="G291" s="2" t="s">
        <v>39</v>
      </c>
      <c r="H291" s="2" t="s">
        <v>40</v>
      </c>
      <c r="I291" s="2" t="s">
        <v>41</v>
      </c>
      <c r="K291" s="2" t="s">
        <v>44</v>
      </c>
      <c r="L291" s="2" t="s">
        <v>43</v>
      </c>
      <c r="M291" s="2" t="s">
        <v>42</v>
      </c>
      <c r="O291" s="2" t="s">
        <v>54</v>
      </c>
      <c r="P291" s="2" t="s">
        <v>45</v>
      </c>
      <c r="Q291" s="2" t="s">
        <v>46</v>
      </c>
      <c r="R291" s="2"/>
      <c r="S291" s="2" t="s">
        <v>55</v>
      </c>
      <c r="T291" s="2" t="s">
        <v>56</v>
      </c>
      <c r="U291" s="2" t="s">
        <v>57</v>
      </c>
      <c r="V291" s="2" t="s">
        <v>58</v>
      </c>
      <c r="W291" s="2" t="s">
        <v>59</v>
      </c>
    </row>
    <row r="292" spans="1:23" x14ac:dyDescent="0.3">
      <c r="A292" s="5"/>
      <c r="B292" s="15"/>
      <c r="C292" s="17"/>
      <c r="D292" s="17"/>
      <c r="E292" s="17"/>
      <c r="F292" s="15"/>
      <c r="G292" s="15"/>
      <c r="H292" s="15"/>
      <c r="I292" s="15"/>
      <c r="J292" s="15"/>
      <c r="K292" s="15"/>
      <c r="L292" s="15"/>
      <c r="M292" s="15"/>
    </row>
    <row r="293" spans="1:23" x14ac:dyDescent="0.3">
      <c r="A293" s="5" t="s">
        <v>5</v>
      </c>
      <c r="B293" s="15">
        <v>12.95</v>
      </c>
      <c r="C293" s="17">
        <v>12.3</v>
      </c>
      <c r="D293" s="17">
        <v>12.14</v>
      </c>
      <c r="E293" s="17">
        <v>10.67</v>
      </c>
      <c r="F293" s="15"/>
      <c r="G293" s="15">
        <f t="shared" si="76"/>
        <v>-0.64999999999999858</v>
      </c>
      <c r="H293" s="15">
        <f t="shared" si="77"/>
        <v>-0.80999999999999872</v>
      </c>
      <c r="I293" s="15">
        <f t="shared" si="78"/>
        <v>-2.2799999999999994</v>
      </c>
      <c r="J293" s="15"/>
      <c r="K293" s="15">
        <f t="shared" si="79"/>
        <v>0</v>
      </c>
      <c r="L293" s="15">
        <f t="shared" si="79"/>
        <v>0</v>
      </c>
      <c r="M293" s="15">
        <f t="shared" si="79"/>
        <v>0</v>
      </c>
      <c r="O293" s="7">
        <f t="shared" si="85"/>
        <v>0</v>
      </c>
      <c r="P293" s="7">
        <f t="shared" si="85"/>
        <v>0</v>
      </c>
      <c r="Q293" s="7">
        <f t="shared" si="85"/>
        <v>0</v>
      </c>
      <c r="S293" s="7">
        <f t="shared" si="80"/>
        <v>0</v>
      </c>
      <c r="T293" s="7">
        <f t="shared" si="81"/>
        <v>0</v>
      </c>
      <c r="U293" s="7">
        <f t="shared" si="82"/>
        <v>0</v>
      </c>
      <c r="V293" s="7">
        <f t="shared" si="83"/>
        <v>0</v>
      </c>
      <c r="W293" s="7">
        <f t="shared" si="84"/>
        <v>1</v>
      </c>
    </row>
    <row r="294" spans="1:23" x14ac:dyDescent="0.3">
      <c r="A294" s="5" t="s">
        <v>6</v>
      </c>
      <c r="B294" s="15">
        <v>11.42</v>
      </c>
      <c r="C294" s="17">
        <v>12.99</v>
      </c>
      <c r="D294" s="17">
        <v>21.04</v>
      </c>
      <c r="E294" s="17">
        <v>12.9</v>
      </c>
      <c r="F294" s="15"/>
      <c r="G294" s="15">
        <f t="shared" si="76"/>
        <v>1.5700000000000003</v>
      </c>
      <c r="H294" s="15">
        <f t="shared" si="77"/>
        <v>9.6199999999999992</v>
      </c>
      <c r="I294" s="15">
        <f t="shared" si="78"/>
        <v>1.4800000000000004</v>
      </c>
      <c r="J294" s="15"/>
      <c r="K294" s="15">
        <f t="shared" si="79"/>
        <v>1.5700000000000003</v>
      </c>
      <c r="L294" s="15">
        <f t="shared" si="79"/>
        <v>9.6199999999999992</v>
      </c>
      <c r="M294" s="15">
        <f t="shared" si="79"/>
        <v>1.4800000000000004</v>
      </c>
      <c r="O294" s="7">
        <f t="shared" si="85"/>
        <v>1</v>
      </c>
      <c r="P294" s="7">
        <f t="shared" si="85"/>
        <v>1</v>
      </c>
      <c r="Q294" s="7">
        <f t="shared" si="85"/>
        <v>1</v>
      </c>
      <c r="S294" s="7">
        <f t="shared" si="80"/>
        <v>3</v>
      </c>
      <c r="T294" s="7">
        <f t="shared" si="81"/>
        <v>0</v>
      </c>
      <c r="U294" s="7">
        <f t="shared" si="82"/>
        <v>0</v>
      </c>
      <c r="V294" s="7">
        <f t="shared" si="83"/>
        <v>1</v>
      </c>
      <c r="W294" s="7">
        <f t="shared" si="84"/>
        <v>0</v>
      </c>
    </row>
    <row r="295" spans="1:23" x14ac:dyDescent="0.3">
      <c r="A295" s="5" t="s">
        <v>7</v>
      </c>
      <c r="B295" s="17">
        <v>16.559999999999999</v>
      </c>
      <c r="C295" s="17">
        <v>13.79</v>
      </c>
      <c r="D295" s="17">
        <v>24.54</v>
      </c>
      <c r="E295" s="17">
        <v>13.76</v>
      </c>
      <c r="F295" s="15"/>
      <c r="G295" s="15">
        <f t="shared" si="76"/>
        <v>-2.7699999999999996</v>
      </c>
      <c r="H295" s="15">
        <f t="shared" si="77"/>
        <v>7.98</v>
      </c>
      <c r="I295" s="15">
        <f t="shared" si="78"/>
        <v>-2.7999999999999989</v>
      </c>
      <c r="J295" s="15"/>
      <c r="K295" s="15">
        <f t="shared" si="79"/>
        <v>0</v>
      </c>
      <c r="L295" s="15">
        <f t="shared" si="79"/>
        <v>7.98</v>
      </c>
      <c r="M295" s="15">
        <f t="shared" si="79"/>
        <v>0</v>
      </c>
      <c r="O295" s="7">
        <f t="shared" si="85"/>
        <v>0</v>
      </c>
      <c r="P295" s="7">
        <f t="shared" si="85"/>
        <v>1</v>
      </c>
      <c r="Q295" s="7">
        <f t="shared" si="85"/>
        <v>0</v>
      </c>
      <c r="S295" s="7">
        <f t="shared" si="80"/>
        <v>1</v>
      </c>
      <c r="T295" s="7">
        <f t="shared" si="81"/>
        <v>1</v>
      </c>
      <c r="U295" s="7">
        <f t="shared" si="82"/>
        <v>0</v>
      </c>
      <c r="V295" s="7">
        <f t="shared" si="83"/>
        <v>0</v>
      </c>
      <c r="W295" s="7">
        <f t="shared" si="84"/>
        <v>0</v>
      </c>
    </row>
    <row r="296" spans="1:23" x14ac:dyDescent="0.3">
      <c r="A296" s="5" t="s">
        <v>8</v>
      </c>
      <c r="B296" s="17">
        <v>19.78</v>
      </c>
      <c r="C296" s="17">
        <v>13.27</v>
      </c>
      <c r="D296" s="17">
        <v>19.77</v>
      </c>
      <c r="E296" s="17">
        <v>12.53</v>
      </c>
      <c r="F296" s="15"/>
      <c r="G296" s="15">
        <f t="shared" si="76"/>
        <v>-6.5100000000000016</v>
      </c>
      <c r="H296" s="15">
        <f t="shared" si="77"/>
        <v>-1.0000000000001563E-2</v>
      </c>
      <c r="I296" s="15">
        <f t="shared" si="78"/>
        <v>-7.2500000000000018</v>
      </c>
      <c r="J296" s="15"/>
      <c r="K296" s="15">
        <f t="shared" si="79"/>
        <v>0</v>
      </c>
      <c r="L296" s="15">
        <f t="shared" si="79"/>
        <v>0</v>
      </c>
      <c r="M296" s="15">
        <f t="shared" si="79"/>
        <v>0</v>
      </c>
      <c r="O296" s="7">
        <f t="shared" si="85"/>
        <v>0</v>
      </c>
      <c r="P296" s="7">
        <f t="shared" si="85"/>
        <v>0</v>
      </c>
      <c r="Q296" s="7">
        <f t="shared" si="85"/>
        <v>0</v>
      </c>
      <c r="S296" s="7">
        <f t="shared" si="80"/>
        <v>0</v>
      </c>
      <c r="T296" s="7">
        <f t="shared" si="81"/>
        <v>0</v>
      </c>
      <c r="U296" s="7">
        <f t="shared" si="82"/>
        <v>0</v>
      </c>
      <c r="V296" s="7">
        <f t="shared" si="83"/>
        <v>0</v>
      </c>
      <c r="W296" s="7">
        <f t="shared" si="84"/>
        <v>1</v>
      </c>
    </row>
    <row r="297" spans="1:23" x14ac:dyDescent="0.3">
      <c r="A297" s="5" t="s">
        <v>9</v>
      </c>
      <c r="B297" s="15">
        <v>18.440000000000001</v>
      </c>
      <c r="C297" s="17">
        <v>13.16</v>
      </c>
      <c r="D297" s="17">
        <v>16.43</v>
      </c>
      <c r="E297" s="17">
        <v>12.75</v>
      </c>
      <c r="F297" s="15"/>
      <c r="G297" s="15">
        <f t="shared" si="76"/>
        <v>-5.2800000000000011</v>
      </c>
      <c r="H297" s="15">
        <f t="shared" si="77"/>
        <v>-2.0100000000000016</v>
      </c>
      <c r="I297" s="15">
        <f t="shared" si="78"/>
        <v>-5.6900000000000013</v>
      </c>
      <c r="J297" s="15"/>
      <c r="K297" s="15">
        <f t="shared" si="79"/>
        <v>0</v>
      </c>
      <c r="L297" s="15">
        <f t="shared" si="79"/>
        <v>0</v>
      </c>
      <c r="M297" s="15">
        <f t="shared" si="79"/>
        <v>0</v>
      </c>
      <c r="O297" s="7">
        <f t="shared" si="85"/>
        <v>0</v>
      </c>
      <c r="P297" s="7">
        <f t="shared" si="85"/>
        <v>0</v>
      </c>
      <c r="Q297" s="7">
        <f t="shared" si="85"/>
        <v>0</v>
      </c>
      <c r="S297" s="7">
        <f t="shared" si="80"/>
        <v>0</v>
      </c>
      <c r="T297" s="7">
        <f t="shared" si="81"/>
        <v>0</v>
      </c>
      <c r="U297" s="7">
        <f t="shared" si="82"/>
        <v>0</v>
      </c>
      <c r="V297" s="7">
        <f t="shared" si="83"/>
        <v>0</v>
      </c>
      <c r="W297" s="7">
        <f t="shared" si="84"/>
        <v>1</v>
      </c>
    </row>
    <row r="298" spans="1:23" x14ac:dyDescent="0.3">
      <c r="A298" s="5" t="s">
        <v>10</v>
      </c>
      <c r="B298" s="17">
        <v>15.2</v>
      </c>
      <c r="C298" s="17">
        <v>13.63</v>
      </c>
      <c r="D298" s="17">
        <v>21.61</v>
      </c>
      <c r="E298" s="17">
        <v>13.47</v>
      </c>
      <c r="F298" s="15"/>
      <c r="G298" s="15">
        <f t="shared" si="76"/>
        <v>-1.5699999999999985</v>
      </c>
      <c r="H298" s="15">
        <f t="shared" si="77"/>
        <v>6.41</v>
      </c>
      <c r="I298" s="15">
        <f t="shared" si="78"/>
        <v>-1.7299999999999986</v>
      </c>
      <c r="J298" s="15"/>
      <c r="K298" s="15">
        <f t="shared" si="79"/>
        <v>0</v>
      </c>
      <c r="L298" s="15">
        <f t="shared" si="79"/>
        <v>6.41</v>
      </c>
      <c r="M298" s="15">
        <f t="shared" si="79"/>
        <v>0</v>
      </c>
      <c r="O298" s="7">
        <f t="shared" si="85"/>
        <v>0</v>
      </c>
      <c r="P298" s="7">
        <f t="shared" si="85"/>
        <v>1</v>
      </c>
      <c r="Q298" s="7">
        <f t="shared" si="85"/>
        <v>0</v>
      </c>
      <c r="S298" s="7">
        <f t="shared" si="80"/>
        <v>1</v>
      </c>
      <c r="T298" s="7">
        <f t="shared" si="81"/>
        <v>1</v>
      </c>
      <c r="U298" s="7">
        <f t="shared" si="82"/>
        <v>0</v>
      </c>
      <c r="V298" s="7">
        <f t="shared" si="83"/>
        <v>0</v>
      </c>
      <c r="W298" s="7">
        <f t="shared" si="84"/>
        <v>0</v>
      </c>
    </row>
    <row r="299" spans="1:23" x14ac:dyDescent="0.3">
      <c r="A299" s="5" t="s">
        <v>11</v>
      </c>
      <c r="B299" s="15">
        <v>18.04</v>
      </c>
      <c r="C299" s="17">
        <v>13.86</v>
      </c>
      <c r="D299" s="17">
        <v>23.34</v>
      </c>
      <c r="E299" s="17">
        <v>13.3</v>
      </c>
      <c r="F299" s="15"/>
      <c r="G299" s="15">
        <f t="shared" si="76"/>
        <v>-4.18</v>
      </c>
      <c r="H299" s="15">
        <f t="shared" si="77"/>
        <v>5.3000000000000007</v>
      </c>
      <c r="I299" s="15">
        <f t="shared" si="78"/>
        <v>-4.7399999999999984</v>
      </c>
      <c r="J299" s="15"/>
      <c r="K299" s="15">
        <f t="shared" si="79"/>
        <v>0</v>
      </c>
      <c r="L299" s="15">
        <f t="shared" si="79"/>
        <v>5.3000000000000007</v>
      </c>
      <c r="M299" s="15">
        <f t="shared" si="79"/>
        <v>0</v>
      </c>
      <c r="O299" s="7">
        <f t="shared" si="85"/>
        <v>0</v>
      </c>
      <c r="P299" s="7">
        <f t="shared" si="85"/>
        <v>1</v>
      </c>
      <c r="Q299" s="7">
        <f t="shared" si="85"/>
        <v>0</v>
      </c>
      <c r="S299" s="7">
        <f t="shared" si="80"/>
        <v>1</v>
      </c>
      <c r="T299" s="7">
        <f t="shared" si="81"/>
        <v>1</v>
      </c>
      <c r="U299" s="7">
        <f t="shared" si="82"/>
        <v>0</v>
      </c>
      <c r="V299" s="7">
        <f t="shared" si="83"/>
        <v>0</v>
      </c>
      <c r="W299" s="7">
        <f t="shared" si="84"/>
        <v>0</v>
      </c>
    </row>
    <row r="300" spans="1:23" x14ac:dyDescent="0.3">
      <c r="A300" s="5" t="s">
        <v>12</v>
      </c>
      <c r="B300" s="15">
        <v>19.87</v>
      </c>
      <c r="C300" s="15">
        <v>14.01</v>
      </c>
      <c r="D300" s="15">
        <v>15.72</v>
      </c>
      <c r="E300" s="15">
        <v>13.36</v>
      </c>
      <c r="F300" s="15"/>
      <c r="G300" s="15">
        <f t="shared" si="76"/>
        <v>-5.8600000000000012</v>
      </c>
      <c r="H300" s="15">
        <f t="shared" si="77"/>
        <v>-4.1500000000000004</v>
      </c>
      <c r="I300" s="15">
        <f t="shared" si="78"/>
        <v>-6.5100000000000016</v>
      </c>
      <c r="J300" s="15"/>
      <c r="K300" s="15">
        <f t="shared" si="79"/>
        <v>0</v>
      </c>
      <c r="L300" s="15">
        <f t="shared" si="79"/>
        <v>0</v>
      </c>
      <c r="M300" s="15">
        <f t="shared" si="79"/>
        <v>0</v>
      </c>
      <c r="O300" s="7">
        <f t="shared" si="85"/>
        <v>0</v>
      </c>
      <c r="P300" s="7">
        <f t="shared" si="85"/>
        <v>0</v>
      </c>
      <c r="Q300" s="7">
        <f t="shared" si="85"/>
        <v>0</v>
      </c>
      <c r="S300" s="7">
        <f t="shared" si="80"/>
        <v>0</v>
      </c>
      <c r="T300" s="7">
        <f t="shared" si="81"/>
        <v>0</v>
      </c>
      <c r="U300" s="7">
        <f t="shared" si="82"/>
        <v>0</v>
      </c>
      <c r="V300" s="7">
        <f t="shared" si="83"/>
        <v>0</v>
      </c>
      <c r="W300" s="7">
        <f t="shared" si="84"/>
        <v>1</v>
      </c>
    </row>
    <row r="301" spans="1:23" x14ac:dyDescent="0.3">
      <c r="A301" s="5" t="s">
        <v>33</v>
      </c>
      <c r="B301" s="17">
        <v>15.14</v>
      </c>
      <c r="C301" s="17">
        <v>14.18</v>
      </c>
      <c r="D301" s="17">
        <v>16.04</v>
      </c>
      <c r="E301" s="17">
        <v>13.75</v>
      </c>
      <c r="F301" s="15"/>
      <c r="G301" s="15">
        <f t="shared" si="76"/>
        <v>-0.96000000000000085</v>
      </c>
      <c r="H301" s="15">
        <f t="shared" si="77"/>
        <v>0.89999999999999858</v>
      </c>
      <c r="I301" s="15">
        <f t="shared" si="78"/>
        <v>-1.3900000000000006</v>
      </c>
      <c r="J301" s="15"/>
      <c r="K301" s="15">
        <f t="shared" si="79"/>
        <v>0</v>
      </c>
      <c r="L301" s="15">
        <f t="shared" si="79"/>
        <v>0.89999999999999858</v>
      </c>
      <c r="M301" s="15">
        <f t="shared" si="79"/>
        <v>0</v>
      </c>
      <c r="O301" s="7">
        <f t="shared" si="85"/>
        <v>0</v>
      </c>
      <c r="P301" s="7">
        <f t="shared" si="85"/>
        <v>1</v>
      </c>
      <c r="Q301" s="7">
        <f t="shared" si="85"/>
        <v>0</v>
      </c>
      <c r="S301" s="7">
        <f t="shared" si="80"/>
        <v>1</v>
      </c>
      <c r="T301" s="7">
        <f t="shared" si="81"/>
        <v>1</v>
      </c>
      <c r="U301" s="7">
        <f t="shared" si="82"/>
        <v>0</v>
      </c>
      <c r="V301" s="7">
        <f t="shared" si="83"/>
        <v>0</v>
      </c>
      <c r="W301" s="7">
        <f t="shared" si="84"/>
        <v>0</v>
      </c>
    </row>
    <row r="302" spans="1:23" x14ac:dyDescent="0.3">
      <c r="A302" s="5" t="s">
        <v>2</v>
      </c>
      <c r="B302" s="15">
        <v>15.54</v>
      </c>
      <c r="C302" s="17">
        <v>14</v>
      </c>
      <c r="D302" s="17">
        <v>15.75</v>
      </c>
      <c r="E302" s="17">
        <v>13.19</v>
      </c>
      <c r="F302" s="15"/>
      <c r="G302" s="15">
        <f t="shared" si="76"/>
        <v>-1.5399999999999991</v>
      </c>
      <c r="H302" s="15">
        <f t="shared" si="77"/>
        <v>0.21000000000000085</v>
      </c>
      <c r="I302" s="15">
        <f t="shared" si="78"/>
        <v>-2.3499999999999996</v>
      </c>
      <c r="J302" s="15"/>
      <c r="K302" s="15">
        <f t="shared" si="79"/>
        <v>0</v>
      </c>
      <c r="L302" s="15">
        <f t="shared" si="79"/>
        <v>0.21000000000000085</v>
      </c>
      <c r="M302" s="15">
        <f t="shared" si="79"/>
        <v>0</v>
      </c>
      <c r="O302" s="7">
        <f t="shared" si="85"/>
        <v>0</v>
      </c>
      <c r="P302" s="7">
        <f t="shared" si="85"/>
        <v>1</v>
      </c>
      <c r="Q302" s="7">
        <f t="shared" si="85"/>
        <v>0</v>
      </c>
      <c r="S302" s="7">
        <f t="shared" si="80"/>
        <v>1</v>
      </c>
      <c r="T302" s="7">
        <f t="shared" si="81"/>
        <v>1</v>
      </c>
      <c r="U302" s="7">
        <f t="shared" si="82"/>
        <v>0</v>
      </c>
      <c r="V302" s="7">
        <f t="shared" si="83"/>
        <v>0</v>
      </c>
      <c r="W302" s="7">
        <f t="shared" si="84"/>
        <v>0</v>
      </c>
    </row>
    <row r="303" spans="1:23" x14ac:dyDescent="0.3">
      <c r="A303" s="5" t="s">
        <v>3</v>
      </c>
      <c r="B303" s="17">
        <v>15.2</v>
      </c>
      <c r="C303" s="17">
        <v>15.07</v>
      </c>
      <c r="D303" s="17">
        <v>16.149999999999999</v>
      </c>
      <c r="E303" s="17">
        <v>14.18</v>
      </c>
      <c r="F303" s="15"/>
      <c r="G303" s="15">
        <f t="shared" si="76"/>
        <v>-0.12999999999999901</v>
      </c>
      <c r="H303" s="15">
        <f t="shared" si="77"/>
        <v>0.94999999999999929</v>
      </c>
      <c r="I303" s="15">
        <f t="shared" si="78"/>
        <v>-1.0199999999999996</v>
      </c>
      <c r="J303" s="15"/>
      <c r="K303" s="15">
        <f t="shared" si="79"/>
        <v>0</v>
      </c>
      <c r="L303" s="15">
        <f t="shared" si="79"/>
        <v>0.94999999999999929</v>
      </c>
      <c r="M303" s="15">
        <f t="shared" si="79"/>
        <v>0</v>
      </c>
      <c r="O303" s="7">
        <f t="shared" si="85"/>
        <v>0</v>
      </c>
      <c r="P303" s="7">
        <f t="shared" si="85"/>
        <v>1</v>
      </c>
      <c r="Q303" s="7">
        <f t="shared" si="85"/>
        <v>0</v>
      </c>
      <c r="S303" s="7">
        <f t="shared" si="80"/>
        <v>1</v>
      </c>
      <c r="T303" s="7">
        <f t="shared" si="81"/>
        <v>1</v>
      </c>
      <c r="U303" s="7">
        <f t="shared" si="82"/>
        <v>0</v>
      </c>
      <c r="V303" s="7">
        <f t="shared" si="83"/>
        <v>0</v>
      </c>
      <c r="W303" s="7">
        <f t="shared" si="84"/>
        <v>0</v>
      </c>
    </row>
    <row r="304" spans="1:23" x14ac:dyDescent="0.3">
      <c r="A304" s="5" t="s">
        <v>4</v>
      </c>
      <c r="B304" s="15">
        <v>15.51</v>
      </c>
      <c r="C304" s="17">
        <v>15.56</v>
      </c>
      <c r="D304" s="17">
        <v>17.670000000000002</v>
      </c>
      <c r="E304" s="17">
        <v>15.42</v>
      </c>
      <c r="F304" s="15"/>
      <c r="G304" s="15">
        <f t="shared" si="76"/>
        <v>5.0000000000000711E-2</v>
      </c>
      <c r="H304" s="15">
        <f t="shared" si="77"/>
        <v>2.1600000000000019</v>
      </c>
      <c r="I304" s="15">
        <f t="shared" si="78"/>
        <v>-8.9999999999999858E-2</v>
      </c>
      <c r="J304" s="15"/>
      <c r="K304" s="15">
        <f t="shared" si="79"/>
        <v>5.0000000000000711E-2</v>
      </c>
      <c r="L304" s="15">
        <f t="shared" si="79"/>
        <v>2.1600000000000019</v>
      </c>
      <c r="M304" s="15">
        <f t="shared" si="79"/>
        <v>0</v>
      </c>
      <c r="O304" s="7">
        <f t="shared" si="85"/>
        <v>1</v>
      </c>
      <c r="P304" s="7">
        <f t="shared" si="85"/>
        <v>1</v>
      </c>
      <c r="Q304" s="7">
        <f t="shared" si="85"/>
        <v>0</v>
      </c>
      <c r="S304" s="7">
        <f t="shared" si="80"/>
        <v>2</v>
      </c>
      <c r="T304" s="7">
        <f t="shared" si="81"/>
        <v>0</v>
      </c>
      <c r="U304" s="7">
        <f t="shared" si="82"/>
        <v>1</v>
      </c>
      <c r="V304" s="7">
        <f t="shared" si="83"/>
        <v>0</v>
      </c>
      <c r="W304" s="7">
        <f t="shared" si="84"/>
        <v>0</v>
      </c>
    </row>
    <row r="305" spans="1:23" x14ac:dyDescent="0.3">
      <c r="A305" s="5" t="s">
        <v>5</v>
      </c>
      <c r="B305" s="15">
        <v>17.100000000000001</v>
      </c>
      <c r="C305" s="17">
        <v>16.22</v>
      </c>
      <c r="D305" s="17">
        <v>18.96</v>
      </c>
      <c r="E305" s="17">
        <v>16.16</v>
      </c>
      <c r="F305" s="15"/>
      <c r="G305" s="15">
        <f t="shared" si="76"/>
        <v>-0.88000000000000256</v>
      </c>
      <c r="H305" s="15">
        <f t="shared" si="77"/>
        <v>1.8599999999999994</v>
      </c>
      <c r="I305" s="15">
        <f t="shared" si="78"/>
        <v>-0.94000000000000128</v>
      </c>
      <c r="J305" s="15"/>
      <c r="K305" s="15">
        <f t="shared" si="79"/>
        <v>0</v>
      </c>
      <c r="L305" s="15">
        <f t="shared" si="79"/>
        <v>1.8599999999999994</v>
      </c>
      <c r="M305" s="15">
        <f t="shared" si="79"/>
        <v>0</v>
      </c>
      <c r="O305" s="7">
        <f t="shared" si="85"/>
        <v>0</v>
      </c>
      <c r="P305" s="7">
        <f t="shared" si="85"/>
        <v>1</v>
      </c>
      <c r="Q305" s="7">
        <f t="shared" si="85"/>
        <v>0</v>
      </c>
      <c r="S305" s="7">
        <f t="shared" si="80"/>
        <v>1</v>
      </c>
      <c r="T305" s="7">
        <f t="shared" si="81"/>
        <v>1</v>
      </c>
      <c r="U305" s="7">
        <f t="shared" si="82"/>
        <v>0</v>
      </c>
      <c r="V305" s="7">
        <f t="shared" si="83"/>
        <v>0</v>
      </c>
      <c r="W305" s="7">
        <f t="shared" si="84"/>
        <v>0</v>
      </c>
    </row>
    <row r="306" spans="1:23" x14ac:dyDescent="0.3">
      <c r="A306" s="5" t="s">
        <v>6</v>
      </c>
      <c r="B306" s="15">
        <v>18.29</v>
      </c>
      <c r="C306" s="17">
        <v>16.66</v>
      </c>
      <c r="D306" s="17">
        <v>17.21</v>
      </c>
      <c r="E306" s="17">
        <v>16.350000000000001</v>
      </c>
      <c r="F306" s="15"/>
      <c r="G306" s="15">
        <f t="shared" ref="G306:G330" si="86">+C306-B306</f>
        <v>-1.629999999999999</v>
      </c>
      <c r="H306" s="15">
        <f t="shared" ref="H306:H330" si="87">+D306-B306</f>
        <v>-1.0799999999999983</v>
      </c>
      <c r="I306" s="15">
        <f t="shared" ref="I306:I330" si="88">+E306-B306</f>
        <v>-1.9399999999999977</v>
      </c>
      <c r="J306" s="15"/>
      <c r="K306" s="15">
        <f t="shared" ref="K306:M330" si="89">IF(G306&gt;0,G306,0)</f>
        <v>0</v>
      </c>
      <c r="L306" s="15">
        <f t="shared" si="89"/>
        <v>0</v>
      </c>
      <c r="M306" s="15">
        <f t="shared" si="89"/>
        <v>0</v>
      </c>
      <c r="O306" s="7">
        <f t="shared" si="85"/>
        <v>0</v>
      </c>
      <c r="P306" s="7">
        <f t="shared" si="85"/>
        <v>0</v>
      </c>
      <c r="Q306" s="7">
        <f t="shared" si="85"/>
        <v>0</v>
      </c>
      <c r="S306" s="7">
        <f t="shared" ref="S306:S329" si="90">SUM(O306:Q306)</f>
        <v>0</v>
      </c>
      <c r="T306" s="7">
        <f t="shared" ref="T306:T330" si="91">IF(S306=1,1,0)</f>
        <v>0</v>
      </c>
      <c r="U306" s="7">
        <f t="shared" ref="U306:U330" si="92">IF(S306=2,1,0)</f>
        <v>0</v>
      </c>
      <c r="V306" s="7">
        <f t="shared" ref="V306:V330" si="93">IF(S306=3,1,0)</f>
        <v>0</v>
      </c>
      <c r="W306" s="7">
        <f t="shared" ref="W306:W330" si="94">IF(S306=0,1,0)</f>
        <v>1</v>
      </c>
    </row>
    <row r="307" spans="1:23" x14ac:dyDescent="0.3">
      <c r="A307" s="5" t="s">
        <v>7</v>
      </c>
      <c r="B307" s="17">
        <v>17.420000000000002</v>
      </c>
      <c r="C307" s="17">
        <v>16.829999999999998</v>
      </c>
      <c r="D307" s="17">
        <v>16.489999999999998</v>
      </c>
      <c r="E307" s="17">
        <v>16</v>
      </c>
      <c r="F307" s="15"/>
      <c r="G307" s="15">
        <f t="shared" si="86"/>
        <v>-0.59000000000000341</v>
      </c>
      <c r="H307" s="15">
        <f t="shared" si="87"/>
        <v>-0.93000000000000327</v>
      </c>
      <c r="I307" s="15">
        <f t="shared" si="88"/>
        <v>-1.4200000000000017</v>
      </c>
      <c r="J307" s="15"/>
      <c r="K307" s="15">
        <f t="shared" si="89"/>
        <v>0</v>
      </c>
      <c r="L307" s="15">
        <f t="shared" si="89"/>
        <v>0</v>
      </c>
      <c r="M307" s="15">
        <f t="shared" si="89"/>
        <v>0</v>
      </c>
      <c r="O307" s="7">
        <f t="shared" si="85"/>
        <v>0</v>
      </c>
      <c r="P307" s="7">
        <f t="shared" si="85"/>
        <v>0</v>
      </c>
      <c r="Q307" s="7">
        <f t="shared" si="85"/>
        <v>0</v>
      </c>
      <c r="S307" s="7">
        <f t="shared" si="90"/>
        <v>0</v>
      </c>
      <c r="T307" s="7">
        <f t="shared" si="91"/>
        <v>0</v>
      </c>
      <c r="U307" s="7">
        <f t="shared" si="92"/>
        <v>0</v>
      </c>
      <c r="V307" s="7">
        <f t="shared" si="93"/>
        <v>0</v>
      </c>
      <c r="W307" s="7">
        <f t="shared" si="94"/>
        <v>1</v>
      </c>
    </row>
    <row r="308" spans="1:23" x14ac:dyDescent="0.3">
      <c r="A308" s="5" t="s">
        <v>8</v>
      </c>
      <c r="B308" s="17">
        <v>16.899999999999999</v>
      </c>
      <c r="C308" s="17">
        <v>16.510000000000002</v>
      </c>
      <c r="D308" s="17">
        <v>15.95</v>
      </c>
      <c r="E308" s="17">
        <v>15.92</v>
      </c>
      <c r="F308" s="15"/>
      <c r="G308" s="15">
        <f t="shared" si="86"/>
        <v>-0.38999999999999702</v>
      </c>
      <c r="H308" s="15">
        <f t="shared" si="87"/>
        <v>-0.94999999999999929</v>
      </c>
      <c r="I308" s="15">
        <f t="shared" si="88"/>
        <v>-0.97999999999999865</v>
      </c>
      <c r="J308" s="15"/>
      <c r="K308" s="15">
        <f t="shared" si="89"/>
        <v>0</v>
      </c>
      <c r="L308" s="15">
        <f t="shared" si="89"/>
        <v>0</v>
      </c>
      <c r="M308" s="15">
        <f t="shared" si="89"/>
        <v>0</v>
      </c>
      <c r="O308" s="7">
        <f t="shared" si="85"/>
        <v>0</v>
      </c>
      <c r="P308" s="7">
        <f t="shared" si="85"/>
        <v>0</v>
      </c>
      <c r="Q308" s="7">
        <f t="shared" si="85"/>
        <v>0</v>
      </c>
      <c r="S308" s="7">
        <f t="shared" si="90"/>
        <v>0</v>
      </c>
      <c r="T308" s="7">
        <f t="shared" si="91"/>
        <v>0</v>
      </c>
      <c r="U308" s="7">
        <f t="shared" si="92"/>
        <v>0</v>
      </c>
      <c r="V308" s="7">
        <f t="shared" si="93"/>
        <v>0</v>
      </c>
      <c r="W308" s="7">
        <f t="shared" si="94"/>
        <v>1</v>
      </c>
    </row>
    <row r="309" spans="1:23" x14ac:dyDescent="0.3">
      <c r="A309" s="5" t="s">
        <v>9</v>
      </c>
      <c r="B309" s="15">
        <v>16.59</v>
      </c>
      <c r="C309" s="17">
        <v>16.89</v>
      </c>
      <c r="D309" s="17">
        <v>16.53</v>
      </c>
      <c r="E309" s="17">
        <v>16.36</v>
      </c>
      <c r="F309" s="15"/>
      <c r="G309" s="15">
        <f t="shared" si="86"/>
        <v>0.30000000000000071</v>
      </c>
      <c r="H309" s="15">
        <f t="shared" si="87"/>
        <v>-5.9999999999998721E-2</v>
      </c>
      <c r="I309" s="15">
        <f t="shared" si="88"/>
        <v>-0.23000000000000043</v>
      </c>
      <c r="J309" s="15"/>
      <c r="K309" s="15">
        <f t="shared" si="89"/>
        <v>0.30000000000000071</v>
      </c>
      <c r="L309" s="15">
        <f t="shared" si="89"/>
        <v>0</v>
      </c>
      <c r="M309" s="15">
        <f t="shared" si="89"/>
        <v>0</v>
      </c>
      <c r="O309" s="7">
        <f t="shared" si="85"/>
        <v>1</v>
      </c>
      <c r="P309" s="7">
        <f t="shared" si="85"/>
        <v>0</v>
      </c>
      <c r="Q309" s="7">
        <f t="shared" si="85"/>
        <v>0</v>
      </c>
      <c r="S309" s="7">
        <f t="shared" si="90"/>
        <v>1</v>
      </c>
      <c r="T309" s="7">
        <f t="shared" si="91"/>
        <v>1</v>
      </c>
      <c r="U309" s="7">
        <f t="shared" si="92"/>
        <v>0</v>
      </c>
      <c r="V309" s="7">
        <f t="shared" si="93"/>
        <v>0</v>
      </c>
      <c r="W309" s="7">
        <f t="shared" si="94"/>
        <v>0</v>
      </c>
    </row>
    <row r="310" spans="1:23" x14ac:dyDescent="0.3">
      <c r="A310" s="5" t="s">
        <v>10</v>
      </c>
      <c r="B310" s="17">
        <v>17.079999999999998</v>
      </c>
      <c r="C310" s="17">
        <v>17.079999999999998</v>
      </c>
      <c r="D310" s="17">
        <v>17.829999999999998</v>
      </c>
      <c r="E310" s="17">
        <v>17.04</v>
      </c>
      <c r="F310" s="15"/>
      <c r="G310" s="15">
        <f t="shared" si="86"/>
        <v>0</v>
      </c>
      <c r="H310" s="15">
        <f t="shared" si="87"/>
        <v>0.75</v>
      </c>
      <c r="I310" s="15">
        <f t="shared" si="88"/>
        <v>-3.9999999999999147E-2</v>
      </c>
      <c r="J310" s="15"/>
      <c r="K310" s="15">
        <f t="shared" si="89"/>
        <v>0</v>
      </c>
      <c r="L310" s="15">
        <f t="shared" si="89"/>
        <v>0.75</v>
      </c>
      <c r="M310" s="15">
        <f t="shared" si="89"/>
        <v>0</v>
      </c>
      <c r="O310" s="7">
        <f t="shared" si="85"/>
        <v>0</v>
      </c>
      <c r="P310" s="7">
        <f t="shared" si="85"/>
        <v>1</v>
      </c>
      <c r="Q310" s="7">
        <f t="shared" si="85"/>
        <v>0</v>
      </c>
      <c r="S310" s="7">
        <f t="shared" si="90"/>
        <v>1</v>
      </c>
      <c r="T310" s="7">
        <f t="shared" si="91"/>
        <v>1</v>
      </c>
      <c r="U310" s="7">
        <f t="shared" si="92"/>
        <v>0</v>
      </c>
      <c r="V310" s="7">
        <f t="shared" si="93"/>
        <v>0</v>
      </c>
      <c r="W310" s="7">
        <f t="shared" si="94"/>
        <v>0</v>
      </c>
    </row>
    <row r="311" spans="1:23" x14ac:dyDescent="0.3">
      <c r="A311" s="5" t="s">
        <v>11</v>
      </c>
      <c r="B311" s="15">
        <v>17.98</v>
      </c>
      <c r="C311" s="17">
        <v>18.399999999999999</v>
      </c>
      <c r="D311" s="17">
        <v>18.03</v>
      </c>
      <c r="E311" s="17">
        <v>18.79</v>
      </c>
      <c r="F311" s="15"/>
      <c r="G311" s="15">
        <f t="shared" si="86"/>
        <v>0.41999999999999815</v>
      </c>
      <c r="H311" s="15">
        <f t="shared" si="87"/>
        <v>5.0000000000000711E-2</v>
      </c>
      <c r="I311" s="15">
        <f t="shared" si="88"/>
        <v>0.80999999999999872</v>
      </c>
      <c r="J311" s="15"/>
      <c r="K311" s="15">
        <f t="shared" si="89"/>
        <v>0.41999999999999815</v>
      </c>
      <c r="L311" s="15">
        <f t="shared" si="89"/>
        <v>5.0000000000000711E-2</v>
      </c>
      <c r="M311" s="15">
        <f t="shared" si="89"/>
        <v>0.80999999999999872</v>
      </c>
      <c r="O311" s="7">
        <f t="shared" si="85"/>
        <v>1</v>
      </c>
      <c r="P311" s="7">
        <f t="shared" si="85"/>
        <v>1</v>
      </c>
      <c r="Q311" s="7">
        <f t="shared" si="85"/>
        <v>1</v>
      </c>
      <c r="S311" s="7">
        <f t="shared" si="90"/>
        <v>3</v>
      </c>
      <c r="T311" s="7">
        <f t="shared" si="91"/>
        <v>0</v>
      </c>
      <c r="U311" s="7">
        <f t="shared" si="92"/>
        <v>0</v>
      </c>
      <c r="V311" s="7">
        <f t="shared" si="93"/>
        <v>1</v>
      </c>
      <c r="W311" s="7">
        <f t="shared" si="94"/>
        <v>0</v>
      </c>
    </row>
    <row r="312" spans="1:23" x14ac:dyDescent="0.3">
      <c r="A312" s="5" t="s">
        <v>12</v>
      </c>
      <c r="B312" s="15">
        <v>19.170000000000002</v>
      </c>
      <c r="C312" s="15">
        <v>19.84</v>
      </c>
      <c r="D312" s="15">
        <v>18.36</v>
      </c>
      <c r="E312" s="15">
        <v>19.88</v>
      </c>
      <c r="F312" s="15"/>
      <c r="G312" s="15">
        <f t="shared" si="86"/>
        <v>0.66999999999999815</v>
      </c>
      <c r="H312" s="15">
        <f t="shared" si="87"/>
        <v>-0.81000000000000227</v>
      </c>
      <c r="I312" s="15">
        <f t="shared" si="88"/>
        <v>0.7099999999999973</v>
      </c>
      <c r="J312" s="15"/>
      <c r="K312" s="15">
        <f t="shared" si="89"/>
        <v>0.66999999999999815</v>
      </c>
      <c r="L312" s="15">
        <f t="shared" si="89"/>
        <v>0</v>
      </c>
      <c r="M312" s="15">
        <f t="shared" si="89"/>
        <v>0.7099999999999973</v>
      </c>
      <c r="O312" s="7">
        <f t="shared" si="85"/>
        <v>1</v>
      </c>
      <c r="P312" s="7">
        <f t="shared" si="85"/>
        <v>0</v>
      </c>
      <c r="Q312" s="7">
        <f t="shared" si="85"/>
        <v>1</v>
      </c>
      <c r="S312" s="7">
        <f t="shared" si="90"/>
        <v>2</v>
      </c>
      <c r="T312" s="7">
        <f t="shared" si="91"/>
        <v>0</v>
      </c>
      <c r="U312" s="7">
        <f t="shared" si="92"/>
        <v>1</v>
      </c>
      <c r="V312" s="7">
        <f t="shared" si="93"/>
        <v>0</v>
      </c>
      <c r="W312" s="7">
        <f t="shared" si="94"/>
        <v>0</v>
      </c>
    </row>
    <row r="313" spans="1:23" x14ac:dyDescent="0.3">
      <c r="A313" s="5" t="s">
        <v>34</v>
      </c>
      <c r="B313" s="17">
        <v>19.71</v>
      </c>
      <c r="C313" s="17">
        <v>22.83</v>
      </c>
      <c r="D313" s="17">
        <v>20.38</v>
      </c>
      <c r="E313" s="17">
        <v>23.09</v>
      </c>
      <c r="F313" s="15"/>
      <c r="G313" s="15">
        <f t="shared" si="86"/>
        <v>3.1199999999999974</v>
      </c>
      <c r="H313" s="15">
        <f t="shared" si="87"/>
        <v>0.66999999999999815</v>
      </c>
      <c r="I313" s="15">
        <f t="shared" si="88"/>
        <v>3.379999999999999</v>
      </c>
      <c r="J313" s="15"/>
      <c r="K313" s="15">
        <f t="shared" si="89"/>
        <v>3.1199999999999974</v>
      </c>
      <c r="L313" s="15">
        <f t="shared" si="89"/>
        <v>0.66999999999999815</v>
      </c>
      <c r="M313" s="15">
        <f t="shared" si="89"/>
        <v>3.379999999999999</v>
      </c>
      <c r="O313" s="7">
        <f t="shared" si="85"/>
        <v>1</v>
      </c>
      <c r="P313" s="7">
        <f t="shared" si="85"/>
        <v>1</v>
      </c>
      <c r="Q313" s="7">
        <f t="shared" si="85"/>
        <v>1</v>
      </c>
      <c r="S313" s="7">
        <f t="shared" si="90"/>
        <v>3</v>
      </c>
      <c r="T313" s="7">
        <f t="shared" si="91"/>
        <v>0</v>
      </c>
      <c r="U313" s="7">
        <f t="shared" si="92"/>
        <v>0</v>
      </c>
      <c r="V313" s="7">
        <f t="shared" si="93"/>
        <v>1</v>
      </c>
      <c r="W313" s="7">
        <f t="shared" si="94"/>
        <v>0</v>
      </c>
    </row>
    <row r="314" spans="1:23" x14ac:dyDescent="0.3">
      <c r="A314" s="5" t="s">
        <v>2</v>
      </c>
      <c r="B314" s="15">
        <v>21.64</v>
      </c>
      <c r="C314" s="17">
        <v>23.79</v>
      </c>
      <c r="D314" s="17">
        <v>20.91</v>
      </c>
      <c r="E314" s="17">
        <v>24</v>
      </c>
      <c r="F314" s="15"/>
      <c r="G314" s="15">
        <f t="shared" si="86"/>
        <v>2.1499999999999986</v>
      </c>
      <c r="H314" s="15">
        <f t="shared" si="87"/>
        <v>-0.73000000000000043</v>
      </c>
      <c r="I314" s="15">
        <f t="shared" si="88"/>
        <v>2.3599999999999994</v>
      </c>
      <c r="J314" s="15"/>
      <c r="K314" s="15">
        <f t="shared" si="89"/>
        <v>2.1499999999999986</v>
      </c>
      <c r="L314" s="15">
        <f t="shared" si="89"/>
        <v>0</v>
      </c>
      <c r="M314" s="15">
        <f t="shared" si="89"/>
        <v>2.3599999999999994</v>
      </c>
      <c r="O314" s="7">
        <f t="shared" si="85"/>
        <v>1</v>
      </c>
      <c r="P314" s="7">
        <f t="shared" si="85"/>
        <v>0</v>
      </c>
      <c r="Q314" s="7">
        <f t="shared" si="85"/>
        <v>1</v>
      </c>
      <c r="S314" s="7">
        <f t="shared" si="90"/>
        <v>2</v>
      </c>
      <c r="T314" s="7">
        <f t="shared" si="91"/>
        <v>0</v>
      </c>
      <c r="U314" s="7">
        <f t="shared" si="92"/>
        <v>1</v>
      </c>
      <c r="V314" s="7">
        <f t="shared" si="93"/>
        <v>0</v>
      </c>
      <c r="W314" s="7">
        <f t="shared" si="94"/>
        <v>0</v>
      </c>
    </row>
    <row r="315" spans="1:23" x14ac:dyDescent="0.3">
      <c r="A315" s="5" t="s">
        <v>3</v>
      </c>
      <c r="B315" s="17">
        <v>22.88</v>
      </c>
      <c r="C315" s="17">
        <v>24.76</v>
      </c>
      <c r="D315" s="17">
        <v>22.45</v>
      </c>
      <c r="E315" s="17">
        <v>24.82</v>
      </c>
      <c r="F315" s="15"/>
      <c r="G315" s="15">
        <f t="shared" si="86"/>
        <v>1.8800000000000026</v>
      </c>
      <c r="H315" s="15">
        <f t="shared" si="87"/>
        <v>-0.42999999999999972</v>
      </c>
      <c r="I315" s="15">
        <f t="shared" si="88"/>
        <v>1.9400000000000013</v>
      </c>
      <c r="J315" s="15"/>
      <c r="K315" s="15">
        <f t="shared" si="89"/>
        <v>1.8800000000000026</v>
      </c>
      <c r="L315" s="15">
        <f t="shared" si="89"/>
        <v>0</v>
      </c>
      <c r="M315" s="15">
        <f t="shared" si="89"/>
        <v>1.9400000000000013</v>
      </c>
      <c r="O315" s="7">
        <f t="shared" si="85"/>
        <v>1</v>
      </c>
      <c r="P315" s="7">
        <f t="shared" si="85"/>
        <v>0</v>
      </c>
      <c r="Q315" s="7">
        <f t="shared" si="85"/>
        <v>1</v>
      </c>
      <c r="S315" s="7">
        <f t="shared" si="90"/>
        <v>2</v>
      </c>
      <c r="T315" s="7">
        <f t="shared" si="91"/>
        <v>0</v>
      </c>
      <c r="U315" s="7">
        <f t="shared" si="92"/>
        <v>1</v>
      </c>
      <c r="V315" s="7">
        <f t="shared" si="93"/>
        <v>0</v>
      </c>
      <c r="W315" s="7">
        <f t="shared" si="94"/>
        <v>0</v>
      </c>
    </row>
    <row r="316" spans="1:23" x14ac:dyDescent="0.3">
      <c r="A316" s="5" t="s">
        <v>4</v>
      </c>
      <c r="B316" s="15">
        <v>24.38</v>
      </c>
      <c r="C316" s="17">
        <v>25.71</v>
      </c>
      <c r="D316" s="17">
        <v>24.42</v>
      </c>
      <c r="E316" s="17">
        <v>25.31</v>
      </c>
      <c r="F316" s="15"/>
      <c r="G316" s="15">
        <f t="shared" si="86"/>
        <v>1.3300000000000018</v>
      </c>
      <c r="H316" s="15">
        <f t="shared" si="87"/>
        <v>4.00000000000027E-2</v>
      </c>
      <c r="I316" s="15">
        <f t="shared" si="88"/>
        <v>0.92999999999999972</v>
      </c>
      <c r="J316" s="15"/>
      <c r="K316" s="15">
        <f t="shared" si="89"/>
        <v>1.3300000000000018</v>
      </c>
      <c r="L316" s="15">
        <f t="shared" si="89"/>
        <v>4.00000000000027E-2</v>
      </c>
      <c r="M316" s="15">
        <f t="shared" si="89"/>
        <v>0.92999999999999972</v>
      </c>
      <c r="O316" s="7">
        <f t="shared" si="85"/>
        <v>1</v>
      </c>
      <c r="P316" s="7">
        <f t="shared" si="85"/>
        <v>1</v>
      </c>
      <c r="Q316" s="7">
        <f t="shared" si="85"/>
        <v>1</v>
      </c>
      <c r="S316" s="7">
        <f t="shared" si="90"/>
        <v>3</v>
      </c>
      <c r="T316" s="7">
        <f t="shared" si="91"/>
        <v>0</v>
      </c>
      <c r="U316" s="7">
        <f t="shared" si="92"/>
        <v>0</v>
      </c>
      <c r="V316" s="7">
        <f t="shared" si="93"/>
        <v>1</v>
      </c>
      <c r="W316" s="7">
        <f t="shared" si="94"/>
        <v>0</v>
      </c>
    </row>
    <row r="317" spans="1:23" x14ac:dyDescent="0.3">
      <c r="A317" s="5" t="s">
        <v>5</v>
      </c>
      <c r="B317" s="15">
        <v>25.45</v>
      </c>
      <c r="C317" s="17">
        <v>25.87</v>
      </c>
      <c r="D317" s="17">
        <v>25.21</v>
      </c>
      <c r="E317" s="17">
        <v>24.99</v>
      </c>
      <c r="F317" s="15"/>
      <c r="G317" s="15">
        <f t="shared" si="86"/>
        <v>0.42000000000000171</v>
      </c>
      <c r="H317" s="15">
        <f t="shared" si="87"/>
        <v>-0.23999999999999844</v>
      </c>
      <c r="I317" s="15">
        <f t="shared" si="88"/>
        <v>-0.46000000000000085</v>
      </c>
      <c r="J317" s="15"/>
      <c r="K317" s="15">
        <f t="shared" si="89"/>
        <v>0.42000000000000171</v>
      </c>
      <c r="L317" s="15">
        <f t="shared" si="89"/>
        <v>0</v>
      </c>
      <c r="M317" s="15">
        <f t="shared" si="89"/>
        <v>0</v>
      </c>
      <c r="O317" s="7">
        <f t="shared" si="85"/>
        <v>1</v>
      </c>
      <c r="P317" s="7">
        <f t="shared" si="85"/>
        <v>0</v>
      </c>
      <c r="Q317" s="7">
        <f t="shared" si="85"/>
        <v>0</v>
      </c>
      <c r="S317" s="7">
        <f t="shared" si="90"/>
        <v>1</v>
      </c>
      <c r="T317" s="7">
        <f t="shared" si="91"/>
        <v>1</v>
      </c>
      <c r="U317" s="7">
        <f t="shared" si="92"/>
        <v>0</v>
      </c>
      <c r="V317" s="7">
        <f t="shared" si="93"/>
        <v>0</v>
      </c>
      <c r="W317" s="7">
        <f t="shared" si="94"/>
        <v>0</v>
      </c>
    </row>
    <row r="318" spans="1:23" x14ac:dyDescent="0.3">
      <c r="A318" s="5" t="s">
        <v>6</v>
      </c>
      <c r="B318" s="15">
        <v>25.87</v>
      </c>
      <c r="C318" s="17">
        <v>26.65</v>
      </c>
      <c r="D318" s="17">
        <v>24.33</v>
      </c>
      <c r="E318" s="17">
        <v>25.83</v>
      </c>
      <c r="F318" s="15"/>
      <c r="G318" s="15">
        <f t="shared" si="86"/>
        <v>0.77999999999999758</v>
      </c>
      <c r="H318" s="15">
        <f t="shared" si="87"/>
        <v>-1.5400000000000027</v>
      </c>
      <c r="I318" s="15">
        <f t="shared" si="88"/>
        <v>-4.00000000000027E-2</v>
      </c>
      <c r="J318" s="15"/>
      <c r="K318" s="15">
        <f t="shared" si="89"/>
        <v>0.77999999999999758</v>
      </c>
      <c r="L318" s="15">
        <f t="shared" si="89"/>
        <v>0</v>
      </c>
      <c r="M318" s="15">
        <f t="shared" si="89"/>
        <v>0</v>
      </c>
      <c r="O318" s="7">
        <f t="shared" si="85"/>
        <v>1</v>
      </c>
      <c r="P318" s="7">
        <f t="shared" si="85"/>
        <v>0</v>
      </c>
      <c r="Q318" s="7">
        <f t="shared" si="85"/>
        <v>0</v>
      </c>
      <c r="S318" s="7">
        <f t="shared" si="90"/>
        <v>1</v>
      </c>
      <c r="T318" s="7">
        <f t="shared" si="91"/>
        <v>1</v>
      </c>
      <c r="U318" s="7">
        <f t="shared" si="92"/>
        <v>0</v>
      </c>
      <c r="V318" s="7">
        <f t="shared" si="93"/>
        <v>0</v>
      </c>
      <c r="W318" s="7">
        <f t="shared" si="94"/>
        <v>0</v>
      </c>
    </row>
    <row r="319" spans="1:23" x14ac:dyDescent="0.3">
      <c r="A319" s="5" t="s">
        <v>7</v>
      </c>
      <c r="B319" s="15">
        <v>25.87</v>
      </c>
      <c r="C319" s="17">
        <v>26.66</v>
      </c>
      <c r="D319" s="17">
        <v>22.52</v>
      </c>
      <c r="E319" s="17">
        <v>25.79</v>
      </c>
      <c r="F319" s="15"/>
      <c r="G319" s="15">
        <f t="shared" si="86"/>
        <v>0.78999999999999915</v>
      </c>
      <c r="H319" s="15">
        <f t="shared" si="87"/>
        <v>-3.3500000000000014</v>
      </c>
      <c r="I319" s="15">
        <f t="shared" si="88"/>
        <v>-8.0000000000001847E-2</v>
      </c>
      <c r="J319" s="15"/>
      <c r="K319" s="15">
        <f t="shared" si="89"/>
        <v>0.78999999999999915</v>
      </c>
      <c r="L319" s="15">
        <f t="shared" si="89"/>
        <v>0</v>
      </c>
      <c r="M319" s="15">
        <f t="shared" si="89"/>
        <v>0</v>
      </c>
      <c r="O319" s="7">
        <f t="shared" si="85"/>
        <v>1</v>
      </c>
      <c r="P319" s="7">
        <f t="shared" si="85"/>
        <v>0</v>
      </c>
      <c r="Q319" s="7">
        <f t="shared" si="85"/>
        <v>0</v>
      </c>
      <c r="S319" s="7">
        <f t="shared" si="90"/>
        <v>1</v>
      </c>
      <c r="T319" s="7">
        <f t="shared" si="91"/>
        <v>1</v>
      </c>
      <c r="U319" s="7">
        <f t="shared" si="92"/>
        <v>0</v>
      </c>
      <c r="V319" s="7">
        <f t="shared" si="93"/>
        <v>0</v>
      </c>
      <c r="W319" s="7">
        <f t="shared" si="94"/>
        <v>0</v>
      </c>
    </row>
    <row r="320" spans="1:23" x14ac:dyDescent="0.3">
      <c r="A320" s="5" t="s">
        <v>8</v>
      </c>
      <c r="B320" s="17">
        <v>25.13</v>
      </c>
      <c r="C320" s="17">
        <v>26.91</v>
      </c>
      <c r="D320" s="17">
        <v>20.100000000000001</v>
      </c>
      <c r="E320" s="17">
        <v>24.81</v>
      </c>
      <c r="F320" s="15"/>
      <c r="G320" s="15">
        <f t="shared" si="86"/>
        <v>1.7800000000000011</v>
      </c>
      <c r="H320" s="15">
        <f t="shared" si="87"/>
        <v>-5.0299999999999976</v>
      </c>
      <c r="I320" s="15">
        <f t="shared" si="88"/>
        <v>-0.32000000000000028</v>
      </c>
      <c r="J320" s="15"/>
      <c r="K320" s="15">
        <f t="shared" si="89"/>
        <v>1.7800000000000011</v>
      </c>
      <c r="L320" s="15">
        <f t="shared" si="89"/>
        <v>0</v>
      </c>
      <c r="M320" s="15">
        <f t="shared" si="89"/>
        <v>0</v>
      </c>
      <c r="O320" s="7">
        <f t="shared" si="85"/>
        <v>1</v>
      </c>
      <c r="P320" s="7">
        <f t="shared" si="85"/>
        <v>0</v>
      </c>
      <c r="Q320" s="7">
        <f t="shared" si="85"/>
        <v>0</v>
      </c>
      <c r="S320" s="7">
        <f t="shared" si="90"/>
        <v>1</v>
      </c>
      <c r="T320" s="7">
        <f t="shared" si="91"/>
        <v>1</v>
      </c>
      <c r="U320" s="7">
        <f t="shared" si="92"/>
        <v>0</v>
      </c>
      <c r="V320" s="7">
        <f t="shared" si="93"/>
        <v>0</v>
      </c>
      <c r="W320" s="7">
        <f t="shared" si="94"/>
        <v>0</v>
      </c>
    </row>
    <row r="321" spans="1:23" x14ac:dyDescent="0.3">
      <c r="A321" s="5" t="s">
        <v>9</v>
      </c>
      <c r="B321" s="15">
        <v>23.62</v>
      </c>
      <c r="C321" s="17">
        <v>26.51</v>
      </c>
      <c r="D321" s="17">
        <v>19.82</v>
      </c>
      <c r="E321" s="17">
        <v>24.63</v>
      </c>
      <c r="F321" s="15"/>
      <c r="G321" s="15">
        <f t="shared" si="86"/>
        <v>2.8900000000000006</v>
      </c>
      <c r="H321" s="15">
        <f t="shared" si="87"/>
        <v>-3.8000000000000007</v>
      </c>
      <c r="I321" s="15">
        <f t="shared" si="88"/>
        <v>1.009999999999998</v>
      </c>
      <c r="J321" s="15"/>
      <c r="K321" s="15">
        <f t="shared" si="89"/>
        <v>2.8900000000000006</v>
      </c>
      <c r="L321" s="15">
        <f t="shared" si="89"/>
        <v>0</v>
      </c>
      <c r="M321" s="15">
        <f t="shared" si="89"/>
        <v>1.009999999999998</v>
      </c>
      <c r="O321" s="7">
        <f t="shared" ref="O321:Q329" si="95">IF(K321&gt;0,1,0)</f>
        <v>1</v>
      </c>
      <c r="P321" s="7">
        <f t="shared" si="95"/>
        <v>0</v>
      </c>
      <c r="Q321" s="7">
        <f t="shared" si="95"/>
        <v>1</v>
      </c>
      <c r="S321" s="7">
        <f t="shared" si="90"/>
        <v>2</v>
      </c>
      <c r="T321" s="7">
        <f t="shared" si="91"/>
        <v>0</v>
      </c>
      <c r="U321" s="7">
        <f t="shared" si="92"/>
        <v>1</v>
      </c>
      <c r="V321" s="7">
        <f t="shared" si="93"/>
        <v>0</v>
      </c>
      <c r="W321" s="7">
        <f t="shared" si="94"/>
        <v>0</v>
      </c>
    </row>
    <row r="322" spans="1:23" x14ac:dyDescent="0.3">
      <c r="A322" s="5" t="s">
        <v>10</v>
      </c>
      <c r="B322" s="17">
        <v>22.71</v>
      </c>
      <c r="C322" s="17">
        <v>25.73</v>
      </c>
      <c r="D322" s="17">
        <v>21.81</v>
      </c>
      <c r="E322" s="17">
        <v>24.96</v>
      </c>
      <c r="F322" s="15"/>
      <c r="G322" s="15">
        <f t="shared" si="86"/>
        <v>3.0199999999999996</v>
      </c>
      <c r="H322" s="15">
        <f t="shared" si="87"/>
        <v>-0.90000000000000213</v>
      </c>
      <c r="I322" s="15">
        <f t="shared" si="88"/>
        <v>2.25</v>
      </c>
      <c r="J322" s="15"/>
      <c r="K322" s="15">
        <f t="shared" si="89"/>
        <v>3.0199999999999996</v>
      </c>
      <c r="L322" s="15">
        <f t="shared" si="89"/>
        <v>0</v>
      </c>
      <c r="M322" s="15">
        <f t="shared" si="89"/>
        <v>2.25</v>
      </c>
      <c r="O322" s="7">
        <f t="shared" si="95"/>
        <v>1</v>
      </c>
      <c r="P322" s="7">
        <f t="shared" si="95"/>
        <v>0</v>
      </c>
      <c r="Q322" s="7">
        <f t="shared" si="95"/>
        <v>1</v>
      </c>
      <c r="S322" s="7">
        <f t="shared" si="90"/>
        <v>2</v>
      </c>
      <c r="T322" s="7">
        <f t="shared" si="91"/>
        <v>0</v>
      </c>
      <c r="U322" s="7">
        <f t="shared" si="92"/>
        <v>1</v>
      </c>
      <c r="V322" s="7">
        <f t="shared" si="93"/>
        <v>0</v>
      </c>
      <c r="W322" s="7">
        <f t="shared" si="94"/>
        <v>0</v>
      </c>
    </row>
    <row r="323" spans="1:23" x14ac:dyDescent="0.3">
      <c r="A323" s="5" t="s">
        <v>11</v>
      </c>
      <c r="B323" s="15">
        <v>24.09</v>
      </c>
      <c r="C323" s="17">
        <v>24.67</v>
      </c>
      <c r="D323" s="17">
        <v>21.01</v>
      </c>
      <c r="E323" s="17">
        <v>23.3</v>
      </c>
      <c r="F323" s="15"/>
      <c r="G323" s="15">
        <f t="shared" si="86"/>
        <v>0.58000000000000185</v>
      </c>
      <c r="H323" s="15">
        <f t="shared" si="87"/>
        <v>-3.0799999999999983</v>
      </c>
      <c r="I323" s="15">
        <f t="shared" si="88"/>
        <v>-0.78999999999999915</v>
      </c>
      <c r="J323" s="15"/>
      <c r="K323" s="15">
        <f t="shared" si="89"/>
        <v>0.58000000000000185</v>
      </c>
      <c r="L323" s="15">
        <f t="shared" si="89"/>
        <v>0</v>
      </c>
      <c r="M323" s="15">
        <f t="shared" si="89"/>
        <v>0</v>
      </c>
      <c r="O323" s="7">
        <f t="shared" si="95"/>
        <v>1</v>
      </c>
      <c r="P323" s="7">
        <f t="shared" si="95"/>
        <v>0</v>
      </c>
      <c r="Q323" s="7">
        <f t="shared" si="95"/>
        <v>0</v>
      </c>
      <c r="S323" s="7">
        <f t="shared" si="90"/>
        <v>1</v>
      </c>
      <c r="T323" s="7">
        <f t="shared" si="91"/>
        <v>1</v>
      </c>
      <c r="U323" s="7">
        <f t="shared" si="92"/>
        <v>0</v>
      </c>
      <c r="V323" s="7">
        <f t="shared" si="93"/>
        <v>0</v>
      </c>
      <c r="W323" s="7">
        <f t="shared" si="94"/>
        <v>0</v>
      </c>
    </row>
    <row r="324" spans="1:23" x14ac:dyDescent="0.3">
      <c r="A324" s="5" t="s">
        <v>12</v>
      </c>
      <c r="B324" s="15">
        <v>22.58</v>
      </c>
      <c r="C324" s="15">
        <v>23.11</v>
      </c>
      <c r="D324" s="15">
        <v>20.5</v>
      </c>
      <c r="E324" s="15">
        <v>22.12</v>
      </c>
      <c r="F324" s="15"/>
      <c r="G324" s="15">
        <f t="shared" si="86"/>
        <v>0.53000000000000114</v>
      </c>
      <c r="H324" s="15">
        <f t="shared" si="87"/>
        <v>-2.0799999999999983</v>
      </c>
      <c r="I324" s="15">
        <f t="shared" si="88"/>
        <v>-0.4599999999999973</v>
      </c>
      <c r="J324" s="15"/>
      <c r="K324" s="15">
        <f t="shared" si="89"/>
        <v>0.53000000000000114</v>
      </c>
      <c r="L324" s="15">
        <f t="shared" si="89"/>
        <v>0</v>
      </c>
      <c r="M324" s="15">
        <f t="shared" si="89"/>
        <v>0</v>
      </c>
      <c r="O324" s="7">
        <f t="shared" si="95"/>
        <v>1</v>
      </c>
      <c r="P324" s="7">
        <f t="shared" si="95"/>
        <v>0</v>
      </c>
      <c r="Q324" s="7">
        <f t="shared" si="95"/>
        <v>0</v>
      </c>
      <c r="S324" s="7">
        <f t="shared" si="90"/>
        <v>1</v>
      </c>
      <c r="T324" s="7">
        <f t="shared" si="91"/>
        <v>1</v>
      </c>
      <c r="U324" s="7">
        <f t="shared" si="92"/>
        <v>0</v>
      </c>
      <c r="V324" s="7">
        <f t="shared" si="93"/>
        <v>0</v>
      </c>
      <c r="W324" s="7">
        <f t="shared" si="94"/>
        <v>0</v>
      </c>
    </row>
    <row r="325" spans="1:23" x14ac:dyDescent="0.3">
      <c r="A325" s="5" t="s">
        <v>35</v>
      </c>
      <c r="B325" s="17">
        <v>22.41</v>
      </c>
      <c r="C325" s="17">
        <v>21.61</v>
      </c>
      <c r="D325" s="17">
        <v>19.43</v>
      </c>
      <c r="E325" s="17">
        <v>20.010000000000002</v>
      </c>
      <c r="F325" s="15"/>
      <c r="G325" s="15">
        <f t="shared" si="86"/>
        <v>-0.80000000000000071</v>
      </c>
      <c r="H325" s="15">
        <f t="shared" si="87"/>
        <v>-2.9800000000000004</v>
      </c>
      <c r="I325" s="15">
        <f t="shared" si="88"/>
        <v>-2.3999999999999986</v>
      </c>
      <c r="J325" s="15"/>
      <c r="K325" s="15">
        <f t="shared" si="89"/>
        <v>0</v>
      </c>
      <c r="L325" s="15">
        <f t="shared" si="89"/>
        <v>0</v>
      </c>
      <c r="M325" s="15">
        <f t="shared" si="89"/>
        <v>0</v>
      </c>
      <c r="O325" s="7">
        <f t="shared" si="95"/>
        <v>0</v>
      </c>
      <c r="P325" s="7">
        <f t="shared" si="95"/>
        <v>0</v>
      </c>
      <c r="Q325" s="7">
        <f t="shared" si="95"/>
        <v>0</v>
      </c>
      <c r="S325" s="7">
        <f t="shared" si="90"/>
        <v>0</v>
      </c>
      <c r="T325" s="7">
        <f t="shared" si="91"/>
        <v>0</v>
      </c>
      <c r="U325" s="7">
        <f t="shared" si="92"/>
        <v>0</v>
      </c>
      <c r="V325" s="7">
        <f t="shared" si="93"/>
        <v>0</v>
      </c>
      <c r="W325" s="7">
        <f t="shared" si="94"/>
        <v>1</v>
      </c>
    </row>
    <row r="326" spans="1:23" x14ac:dyDescent="0.3">
      <c r="A326" s="5" t="s">
        <v>2</v>
      </c>
      <c r="B326" s="15">
        <v>20.78</v>
      </c>
      <c r="C326" s="17">
        <v>20.83</v>
      </c>
      <c r="D326" s="17">
        <v>17.78</v>
      </c>
      <c r="E326" s="17">
        <v>18.86</v>
      </c>
      <c r="F326" s="15"/>
      <c r="G326" s="15">
        <f t="shared" si="86"/>
        <v>4.9999999999997158E-2</v>
      </c>
      <c r="H326" s="15">
        <f t="shared" si="87"/>
        <v>-3</v>
      </c>
      <c r="I326" s="15">
        <f t="shared" si="88"/>
        <v>-1.9200000000000017</v>
      </c>
      <c r="J326" s="15"/>
      <c r="K326" s="15">
        <f t="shared" si="89"/>
        <v>4.9999999999997158E-2</v>
      </c>
      <c r="L326" s="15">
        <f t="shared" si="89"/>
        <v>0</v>
      </c>
      <c r="M326" s="15">
        <f t="shared" si="89"/>
        <v>0</v>
      </c>
      <c r="O326" s="7">
        <f t="shared" si="95"/>
        <v>1</v>
      </c>
      <c r="P326" s="7">
        <f t="shared" si="95"/>
        <v>0</v>
      </c>
      <c r="Q326" s="7">
        <f t="shared" si="95"/>
        <v>0</v>
      </c>
      <c r="S326" s="7">
        <f t="shared" si="90"/>
        <v>1</v>
      </c>
      <c r="T326" s="7">
        <f t="shared" si="91"/>
        <v>1</v>
      </c>
      <c r="U326" s="7">
        <f t="shared" si="92"/>
        <v>0</v>
      </c>
      <c r="V326" s="7">
        <f t="shared" si="93"/>
        <v>0</v>
      </c>
      <c r="W326" s="7">
        <f t="shared" si="94"/>
        <v>0</v>
      </c>
    </row>
    <row r="327" spans="1:23" x14ac:dyDescent="0.3">
      <c r="A327" s="5" t="s">
        <v>3</v>
      </c>
      <c r="B327" s="17">
        <v>18.989999999999998</v>
      </c>
      <c r="C327" s="17">
        <v>19.52</v>
      </c>
      <c r="D327" s="17">
        <v>18.100000000000001</v>
      </c>
      <c r="E327" s="17">
        <v>18.38</v>
      </c>
      <c r="F327" s="15"/>
      <c r="G327" s="15">
        <f t="shared" si="86"/>
        <v>0.53000000000000114</v>
      </c>
      <c r="H327" s="15">
        <f t="shared" si="87"/>
        <v>-0.88999999999999702</v>
      </c>
      <c r="I327" s="15">
        <f t="shared" si="88"/>
        <v>-0.60999999999999943</v>
      </c>
      <c r="J327" s="15"/>
      <c r="K327" s="15">
        <f t="shared" si="89"/>
        <v>0.53000000000000114</v>
      </c>
      <c r="L327" s="15">
        <f t="shared" si="89"/>
        <v>0</v>
      </c>
      <c r="M327" s="15">
        <f t="shared" si="89"/>
        <v>0</v>
      </c>
      <c r="O327" s="7">
        <f t="shared" si="95"/>
        <v>1</v>
      </c>
      <c r="P327" s="7">
        <f t="shared" si="95"/>
        <v>0</v>
      </c>
      <c r="Q327" s="7">
        <f t="shared" si="95"/>
        <v>0</v>
      </c>
      <c r="S327" s="7">
        <f t="shared" si="90"/>
        <v>1</v>
      </c>
      <c r="T327" s="7">
        <f t="shared" si="91"/>
        <v>1</v>
      </c>
      <c r="U327" s="7">
        <f t="shared" si="92"/>
        <v>0</v>
      </c>
      <c r="V327" s="7">
        <f t="shared" si="93"/>
        <v>0</v>
      </c>
      <c r="W327" s="7">
        <f t="shared" si="94"/>
        <v>0</v>
      </c>
    </row>
    <row r="328" spans="1:23" x14ac:dyDescent="0.3">
      <c r="A328" s="5" t="s">
        <v>4</v>
      </c>
      <c r="B328" s="15">
        <v>18.850000000000001</v>
      </c>
      <c r="C328" s="17">
        <v>19.2</v>
      </c>
      <c r="D328" s="17">
        <v>18.52</v>
      </c>
      <c r="E328" s="17">
        <v>17.95</v>
      </c>
      <c r="F328" s="15"/>
      <c r="G328" s="15">
        <f t="shared" si="86"/>
        <v>0.34999999999999787</v>
      </c>
      <c r="H328" s="15">
        <f t="shared" si="87"/>
        <v>-0.33000000000000185</v>
      </c>
      <c r="I328" s="15">
        <f t="shared" si="88"/>
        <v>-0.90000000000000213</v>
      </c>
      <c r="J328" s="15"/>
      <c r="K328" s="15">
        <f t="shared" si="89"/>
        <v>0.34999999999999787</v>
      </c>
      <c r="L328" s="15">
        <f t="shared" si="89"/>
        <v>0</v>
      </c>
      <c r="M328" s="15">
        <f t="shared" si="89"/>
        <v>0</v>
      </c>
      <c r="O328" s="7">
        <f t="shared" si="95"/>
        <v>1</v>
      </c>
      <c r="P328" s="7">
        <f t="shared" si="95"/>
        <v>0</v>
      </c>
      <c r="Q328" s="7">
        <f t="shared" si="95"/>
        <v>0</v>
      </c>
      <c r="S328" s="7">
        <f t="shared" si="90"/>
        <v>1</v>
      </c>
      <c r="T328" s="7">
        <f t="shared" si="91"/>
        <v>1</v>
      </c>
      <c r="U328" s="7">
        <f t="shared" si="92"/>
        <v>0</v>
      </c>
      <c r="V328" s="7">
        <f t="shared" si="93"/>
        <v>0</v>
      </c>
      <c r="W328" s="7">
        <f t="shared" si="94"/>
        <v>0</v>
      </c>
    </row>
    <row r="329" spans="1:23" x14ac:dyDescent="0.3">
      <c r="A329" s="5" t="s">
        <v>5</v>
      </c>
      <c r="B329" s="15">
        <v>19.57</v>
      </c>
      <c r="C329" s="17">
        <v>19.11</v>
      </c>
      <c r="D329" s="17">
        <v>16.11</v>
      </c>
      <c r="E329" s="17">
        <v>18.100000000000001</v>
      </c>
      <c r="F329" s="15"/>
      <c r="G329" s="15">
        <f t="shared" si="86"/>
        <v>-0.46000000000000085</v>
      </c>
      <c r="H329" s="15">
        <f t="shared" si="87"/>
        <v>-3.4600000000000009</v>
      </c>
      <c r="I329" s="15">
        <f t="shared" si="88"/>
        <v>-1.4699999999999989</v>
      </c>
      <c r="J329" s="15"/>
      <c r="K329" s="15">
        <f t="shared" si="89"/>
        <v>0</v>
      </c>
      <c r="L329" s="15">
        <f t="shared" si="89"/>
        <v>0</v>
      </c>
      <c r="M329" s="15">
        <f t="shared" si="89"/>
        <v>0</v>
      </c>
      <c r="O329" s="7">
        <f t="shared" si="95"/>
        <v>0</v>
      </c>
      <c r="P329" s="7">
        <f t="shared" si="95"/>
        <v>0</v>
      </c>
      <c r="Q329" s="7">
        <f t="shared" si="95"/>
        <v>0</v>
      </c>
      <c r="S329" s="7">
        <f t="shared" si="90"/>
        <v>0</v>
      </c>
      <c r="T329" s="7">
        <f t="shared" si="91"/>
        <v>0</v>
      </c>
      <c r="U329" s="7">
        <f t="shared" si="92"/>
        <v>0</v>
      </c>
      <c r="V329" s="7">
        <f t="shared" si="93"/>
        <v>0</v>
      </c>
      <c r="W329" s="7">
        <f t="shared" si="94"/>
        <v>1</v>
      </c>
    </row>
    <row r="330" spans="1:23" x14ac:dyDescent="0.3">
      <c r="A330" s="5" t="s">
        <v>6</v>
      </c>
      <c r="B330" s="15">
        <v>18.010000000000002</v>
      </c>
      <c r="C330" s="17">
        <v>18.829999999999998</v>
      </c>
      <c r="D330" s="17">
        <v>14.91</v>
      </c>
      <c r="E330" s="17">
        <v>18.260000000000002</v>
      </c>
      <c r="F330" s="15"/>
      <c r="G330" s="15">
        <f t="shared" si="86"/>
        <v>0.81999999999999673</v>
      </c>
      <c r="H330" s="15">
        <f t="shared" si="87"/>
        <v>-3.1000000000000014</v>
      </c>
      <c r="I330" s="15">
        <f t="shared" si="88"/>
        <v>0.25</v>
      </c>
      <c r="J330" s="15"/>
      <c r="K330" s="15">
        <f t="shared" si="89"/>
        <v>0.81999999999999673</v>
      </c>
      <c r="L330" s="15">
        <f t="shared" si="89"/>
        <v>0</v>
      </c>
      <c r="M330" s="15">
        <f t="shared" si="89"/>
        <v>0.25</v>
      </c>
      <c r="O330" s="7">
        <v>1</v>
      </c>
      <c r="P330" s="7">
        <v>0</v>
      </c>
      <c r="Q330" s="7">
        <v>1</v>
      </c>
      <c r="S330" s="7">
        <f t="shared" ref="S330" si="96">SUM(O330:Q330)</f>
        <v>2</v>
      </c>
      <c r="T330" s="7">
        <f t="shared" si="91"/>
        <v>0</v>
      </c>
      <c r="U330" s="7">
        <f t="shared" si="92"/>
        <v>1</v>
      </c>
      <c r="V330" s="7">
        <f t="shared" si="93"/>
        <v>0</v>
      </c>
      <c r="W330" s="7">
        <f t="shared" si="94"/>
        <v>0</v>
      </c>
    </row>
    <row r="331" spans="1:23" x14ac:dyDescent="0.3">
      <c r="A331" s="5"/>
      <c r="B331" s="4"/>
      <c r="C331" s="34"/>
      <c r="D331" s="34"/>
      <c r="E331" s="34"/>
    </row>
    <row r="332" spans="1:23" x14ac:dyDescent="0.3">
      <c r="A332" s="5"/>
      <c r="B332" s="4"/>
      <c r="C332" s="34"/>
      <c r="D332" s="34"/>
      <c r="E332" s="34"/>
    </row>
    <row r="333" spans="1:23" x14ac:dyDescent="0.3">
      <c r="A333" s="5"/>
      <c r="B333" s="4"/>
      <c r="C333" s="34"/>
      <c r="D333" s="34"/>
      <c r="E333" s="34"/>
    </row>
    <row r="334" spans="1:23" x14ac:dyDescent="0.3">
      <c r="A334" s="5"/>
      <c r="B334" s="4"/>
      <c r="C334" s="34"/>
      <c r="D334" s="34"/>
      <c r="E334" s="34"/>
      <c r="W334" s="9" t="s">
        <v>62</v>
      </c>
    </row>
    <row r="335" spans="1:23" x14ac:dyDescent="0.3">
      <c r="A335" s="5"/>
      <c r="B335" s="4"/>
      <c r="C335" s="34"/>
      <c r="D335" s="34"/>
      <c r="E335" s="34"/>
    </row>
    <row r="336" spans="1:23" x14ac:dyDescent="0.3">
      <c r="A336" s="5"/>
      <c r="B336" s="4"/>
      <c r="C336" s="34"/>
      <c r="D336" s="34"/>
      <c r="E336" s="34"/>
    </row>
    <row r="337" spans="1:23" x14ac:dyDescent="0.3">
      <c r="V337" s="32" t="str">
        <f>+V1</f>
        <v>Exhibit NMPF - 37A</v>
      </c>
    </row>
    <row r="338" spans="1:23" x14ac:dyDescent="0.3">
      <c r="A338" s="21" t="s">
        <v>61</v>
      </c>
    </row>
    <row r="339" spans="1:23" ht="103.2" customHeight="1" x14ac:dyDescent="0.3">
      <c r="A339" s="1"/>
      <c r="B339" s="2" t="s">
        <v>60</v>
      </c>
      <c r="C339" s="2" t="s">
        <v>36</v>
      </c>
      <c r="D339" s="2" t="s">
        <v>37</v>
      </c>
      <c r="E339" s="2" t="s">
        <v>38</v>
      </c>
      <c r="G339" s="2" t="s">
        <v>39</v>
      </c>
      <c r="H339" s="2" t="s">
        <v>40</v>
      </c>
      <c r="I339" s="2" t="s">
        <v>41</v>
      </c>
      <c r="K339" s="2" t="s">
        <v>44</v>
      </c>
      <c r="L339" s="2" t="s">
        <v>43</v>
      </c>
      <c r="M339" s="2" t="s">
        <v>42</v>
      </c>
      <c r="O339" s="2" t="s">
        <v>54</v>
      </c>
      <c r="P339" s="2" t="s">
        <v>45</v>
      </c>
      <c r="Q339" s="2" t="s">
        <v>46</v>
      </c>
      <c r="R339" s="2"/>
      <c r="S339" s="2" t="s">
        <v>55</v>
      </c>
      <c r="T339" s="2" t="s">
        <v>56</v>
      </c>
      <c r="U339" s="2" t="s">
        <v>57</v>
      </c>
      <c r="V339" s="2" t="s">
        <v>58</v>
      </c>
      <c r="W339" s="2" t="s">
        <v>59</v>
      </c>
    </row>
    <row r="340" spans="1:23" x14ac:dyDescent="0.3">
      <c r="A340" s="5"/>
      <c r="B340" s="4"/>
      <c r="C340" s="34"/>
      <c r="D340" s="34"/>
      <c r="E340" s="34"/>
    </row>
    <row r="341" spans="1:23" x14ac:dyDescent="0.3">
      <c r="A341" s="5"/>
      <c r="B341" s="4"/>
      <c r="C341" s="34"/>
      <c r="D341" s="34"/>
      <c r="E341" s="34"/>
    </row>
    <row r="342" spans="1:23" x14ac:dyDescent="0.3">
      <c r="A342" s="5"/>
      <c r="B342" s="4"/>
      <c r="C342" s="34"/>
      <c r="D342" s="34"/>
      <c r="E342" s="34"/>
    </row>
    <row r="343" spans="1:23" x14ac:dyDescent="0.3">
      <c r="A343" s="5"/>
      <c r="B343" s="34"/>
      <c r="C343" s="34"/>
      <c r="D343" s="34"/>
      <c r="E343" s="34"/>
    </row>
    <row r="344" spans="1:23" x14ac:dyDescent="0.3">
      <c r="A344" s="5" t="s">
        <v>63</v>
      </c>
      <c r="B344" s="4"/>
      <c r="C344" s="34"/>
      <c r="D344" s="34"/>
      <c r="E344" s="34"/>
      <c r="O344" s="7">
        <f>SUM(O5:O330)</f>
        <v>152</v>
      </c>
      <c r="P344" s="7">
        <f>SUM(P5:P330)</f>
        <v>104</v>
      </c>
      <c r="Q344" s="7">
        <f>SUM(Q5:Q330)</f>
        <v>81</v>
      </c>
      <c r="T344" s="7">
        <f>SUM(T5:T331)</f>
        <v>100</v>
      </c>
      <c r="U344" s="7">
        <f>SUM(U5:U331)</f>
        <v>69</v>
      </c>
      <c r="V344" s="7">
        <f>SUM(V5:V331)</f>
        <v>33</v>
      </c>
      <c r="W344" s="7">
        <f>SUM(W5:W331)</f>
        <v>80</v>
      </c>
    </row>
    <row r="345" spans="1:23" x14ac:dyDescent="0.3">
      <c r="A345" s="5"/>
      <c r="B345" s="34"/>
      <c r="C345" s="34"/>
      <c r="D345" s="34"/>
      <c r="E345" s="34"/>
    </row>
    <row r="346" spans="1:23" x14ac:dyDescent="0.3">
      <c r="A346" s="5" t="s">
        <v>119</v>
      </c>
      <c r="B346" s="4"/>
      <c r="C346" s="34"/>
      <c r="D346" s="34"/>
      <c r="E346" s="34"/>
      <c r="P346" s="8">
        <f>+P344/282</f>
        <v>0.36879432624113473</v>
      </c>
      <c r="Q346" s="8">
        <f>+Q344/282</f>
        <v>0.28723404255319152</v>
      </c>
      <c r="T346" s="35">
        <f>+T344/282</f>
        <v>0.3546099290780142</v>
      </c>
      <c r="U346" s="35">
        <f t="shared" ref="U346:W346" si="97">+U344/282</f>
        <v>0.24468085106382978</v>
      </c>
      <c r="V346" s="35">
        <f t="shared" si="97"/>
        <v>0.11702127659574468</v>
      </c>
      <c r="W346" s="35">
        <f t="shared" si="97"/>
        <v>0.28368794326241137</v>
      </c>
    </row>
    <row r="347" spans="1:23" x14ac:dyDescent="0.3">
      <c r="A347" s="5"/>
      <c r="B347" s="4"/>
      <c r="C347" s="4"/>
      <c r="D347" s="4"/>
      <c r="E347" s="4"/>
    </row>
    <row r="350" spans="1:23" x14ac:dyDescent="0.3">
      <c r="J350" s="13" t="s">
        <v>117</v>
      </c>
      <c r="K350" s="20">
        <f>MAX(K5:K330)</f>
        <v>3.1199999999999974</v>
      </c>
      <c r="L350" s="20">
        <f>MAX(L5:L330)</f>
        <v>9.6199999999999992</v>
      </c>
      <c r="M350" s="20">
        <f>MAX(M5:M330)</f>
        <v>3.379999999999999</v>
      </c>
    </row>
    <row r="351" spans="1:23" x14ac:dyDescent="0.3">
      <c r="J351" s="9"/>
      <c r="K351" s="20"/>
      <c r="L351" s="20"/>
      <c r="M351" s="20"/>
    </row>
    <row r="352" spans="1:23" x14ac:dyDescent="0.3">
      <c r="J352" s="13" t="s">
        <v>118</v>
      </c>
      <c r="K352" s="20">
        <f>SUM(K5:K330)/O344</f>
        <v>0.82506578947368414</v>
      </c>
      <c r="L352" s="20">
        <f>SUM(L5:L330)/P344</f>
        <v>1.122596153846154</v>
      </c>
      <c r="M352" s="20">
        <f>SUM(M5:M330)/Q344</f>
        <v>0.75172839506172806</v>
      </c>
    </row>
    <row r="353" spans="10:23" x14ac:dyDescent="0.3">
      <c r="K353" s="20"/>
      <c r="L353" s="20"/>
      <c r="M353" s="20"/>
    </row>
    <row r="354" spans="10:23" x14ac:dyDescent="0.3">
      <c r="J354" s="13" t="s">
        <v>103</v>
      </c>
      <c r="K354" s="20">
        <f>_xlfn.STDEV.P(K5:K330)</f>
        <v>0.61095909749502131</v>
      </c>
      <c r="L354" s="20">
        <f>_xlfn.STDEV.P(L5:L330)</f>
        <v>1.0686632001761331</v>
      </c>
      <c r="M354" s="20">
        <f>_xlfn.STDEV.P(M5:M330)</f>
        <v>0.51278550353650931</v>
      </c>
    </row>
    <row r="355" spans="10:23" x14ac:dyDescent="0.3">
      <c r="K355" s="20"/>
      <c r="L355" s="20"/>
      <c r="M355" s="20"/>
    </row>
    <row r="356" spans="10:23" x14ac:dyDescent="0.3">
      <c r="J356" s="9" t="s">
        <v>48</v>
      </c>
      <c r="K356" s="20">
        <f>SUM(K352:K354)</f>
        <v>1.4360248869687053</v>
      </c>
      <c r="L356" s="20">
        <f t="shared" ref="L356:M356" si="98">SUM(L352:L354)</f>
        <v>2.1912593540222871</v>
      </c>
      <c r="M356" s="20">
        <f t="shared" si="98"/>
        <v>1.2645138985982374</v>
      </c>
      <c r="R356" s="8"/>
      <c r="S356" s="8"/>
      <c r="T356" s="8"/>
      <c r="U356" s="8"/>
      <c r="V356" s="8"/>
      <c r="W356" s="8"/>
    </row>
    <row r="382" spans="23:23" x14ac:dyDescent="0.3">
      <c r="W382" s="9" t="s">
        <v>91</v>
      </c>
    </row>
  </sheetData>
  <sheetProtection algorithmName="SHA-512" hashValue="GRZzsoJuqxL0WNL4dieVnntEpn9Shulc2THaRwrPq9ilL6XlNO5F2GvHUc915I4rtIndd6WhQEvJzfvvQwgtsg==" saltValue="HVajfLvI5uRKXeBLah+p3g==" spinCount="100000" sheet="1" objects="1" scenarios="1"/>
  <pageMargins left="0.25" right="0.25" top="0.75" bottom="0.5" header="0.3" footer="0.3"/>
  <pageSetup scale="6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Class II</vt:lpstr>
      <vt:lpstr>Class III</vt:lpstr>
      <vt:lpstr>Class IV</vt:lpstr>
      <vt:lpstr>Zero Class I Diff'l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Sims</dc:creator>
  <cp:lastModifiedBy>Jeff Sims</cp:lastModifiedBy>
  <cp:lastPrinted>2023-09-04T16:23:37Z</cp:lastPrinted>
  <dcterms:created xsi:type="dcterms:W3CDTF">2023-05-09T15:11:05Z</dcterms:created>
  <dcterms:modified xsi:type="dcterms:W3CDTF">2023-09-12T17:44:15Z</dcterms:modified>
</cp:coreProperties>
</file>