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resdrm-my.sharepoint.com/personal/sara_dorland_ceresdrm_com/Documents/"/>
    </mc:Choice>
  </mc:AlternateContent>
  <xr:revisionPtr revIDLastSave="90" documentId="8_{A0168254-92DA-4D4E-A02E-86ED09C74448}" xr6:coauthVersionLast="47" xr6:coauthVersionMax="47" xr10:uidLastSave="{DED5B4F9-F5E7-48E9-B36F-99FC3241C37E}"/>
  <bookViews>
    <workbookView xWindow="-120" yWindow="-120" windowWidth="29040" windowHeight="15720" xr2:uid="{00212737-78A6-4824-AEA7-C6F6D1C3CFF5}"/>
  </bookViews>
  <sheets>
    <sheet name="Dorland 15 (Summary)" sheetId="4" r:id="rId1"/>
    <sheet name="Dorland 15 (Proposal 14)" sheetId="1" r:id="rId2"/>
    <sheet name="Dorland 15 (Proposal 15)" sheetId="2" r:id="rId3"/>
    <sheet name="Dorland 15 (Proposal 16)" sheetId="3" r:id="rId4"/>
  </sheets>
  <definedNames>
    <definedName name="_xlnm.Print_Titles" localSheetId="1">'Dorland 15 (Proposal 14)'!$1:$4</definedName>
    <definedName name="_xlnm.Print_Titles" localSheetId="2">'Dorland 15 (Proposal 15)'!$1:$4</definedName>
    <definedName name="_xlnm.Print_Titles" localSheetId="3">'Dorland 15 (Proposal 16)'!$1:$4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9" i="4" l="1"/>
  <c r="T189" i="4"/>
  <c r="S189" i="4"/>
  <c r="U188" i="4"/>
  <c r="W188" i="4" s="1"/>
  <c r="W187" i="4"/>
  <c r="U187" i="4"/>
  <c r="U186" i="4"/>
  <c r="W186" i="4" s="1"/>
  <c r="U185" i="4"/>
  <c r="W185" i="4" s="1"/>
  <c r="U184" i="4"/>
  <c r="W184" i="4" s="1"/>
  <c r="W183" i="4"/>
  <c r="U183" i="4"/>
  <c r="W182" i="4"/>
  <c r="U182" i="4"/>
  <c r="U181" i="4"/>
  <c r="W181" i="4" s="1"/>
  <c r="U180" i="4"/>
  <c r="W180" i="4" s="1"/>
  <c r="W179" i="4"/>
  <c r="U179" i="4"/>
  <c r="W178" i="4"/>
  <c r="U178" i="4"/>
  <c r="U177" i="4"/>
  <c r="W177" i="4" s="1"/>
  <c r="W176" i="4"/>
  <c r="U176" i="4"/>
  <c r="W175" i="4"/>
  <c r="U175" i="4"/>
  <c r="W174" i="4"/>
  <c r="U174" i="4"/>
  <c r="U173" i="4"/>
  <c r="W173" i="4" s="1"/>
  <c r="U172" i="4"/>
  <c r="W172" i="4" s="1"/>
  <c r="W171" i="4"/>
  <c r="U171" i="4"/>
  <c r="U170" i="4"/>
  <c r="W170" i="4" s="1"/>
  <c r="U169" i="4"/>
  <c r="W169" i="4" s="1"/>
  <c r="U168" i="4"/>
  <c r="W168" i="4" s="1"/>
  <c r="W167" i="4"/>
  <c r="U167" i="4"/>
  <c r="W166" i="4"/>
  <c r="U166" i="4"/>
  <c r="U165" i="4"/>
  <c r="W165" i="4" s="1"/>
  <c r="U164" i="4"/>
  <c r="W164" i="4" s="1"/>
  <c r="W163" i="4"/>
  <c r="U163" i="4"/>
  <c r="W162" i="4"/>
  <c r="U162" i="4"/>
  <c r="U161" i="4"/>
  <c r="W161" i="4" s="1"/>
  <c r="W160" i="4"/>
  <c r="U160" i="4"/>
  <c r="W159" i="4"/>
  <c r="U159" i="4"/>
  <c r="W158" i="4"/>
  <c r="U158" i="4"/>
  <c r="U157" i="4"/>
  <c r="W157" i="4" s="1"/>
  <c r="U156" i="4"/>
  <c r="W156" i="4" s="1"/>
  <c r="W155" i="4"/>
  <c r="U155" i="4"/>
  <c r="U154" i="4"/>
  <c r="W154" i="4" s="1"/>
  <c r="R154" i="4"/>
  <c r="R155" i="4" s="1"/>
  <c r="R156" i="4" s="1"/>
  <c r="R157" i="4" s="1"/>
  <c r="R158" i="4" s="1"/>
  <c r="R159" i="4" s="1"/>
  <c r="R160" i="4" s="1"/>
  <c r="R161" i="4" s="1"/>
  <c r="R162" i="4" s="1"/>
  <c r="R163" i="4" s="1"/>
  <c r="R164" i="4" s="1"/>
  <c r="R165" i="4" s="1"/>
  <c r="R166" i="4" s="1"/>
  <c r="R167" i="4" s="1"/>
  <c r="R168" i="4" s="1"/>
  <c r="R169" i="4" s="1"/>
  <c r="R170" i="4" s="1"/>
  <c r="R171" i="4" s="1"/>
  <c r="R172" i="4" s="1"/>
  <c r="R173" i="4" s="1"/>
  <c r="R174" i="4" s="1"/>
  <c r="R175" i="4" s="1"/>
  <c r="R176" i="4" s="1"/>
  <c r="R177" i="4" s="1"/>
  <c r="R178" i="4" s="1"/>
  <c r="R179" i="4" s="1"/>
  <c r="R180" i="4" s="1"/>
  <c r="R181" i="4" s="1"/>
  <c r="R182" i="4" s="1"/>
  <c r="R183" i="4" s="1"/>
  <c r="R184" i="4" s="1"/>
  <c r="R185" i="4" s="1"/>
  <c r="R186" i="4" s="1"/>
  <c r="R187" i="4" s="1"/>
  <c r="R188" i="4" s="1"/>
  <c r="F154" i="4"/>
  <c r="D154" i="4"/>
  <c r="C154" i="4"/>
  <c r="W153" i="4"/>
  <c r="U153" i="4"/>
  <c r="U189" i="4" s="1"/>
  <c r="W189" i="4" s="1"/>
  <c r="F153" i="4"/>
  <c r="E153" i="4"/>
  <c r="V152" i="4"/>
  <c r="T152" i="4"/>
  <c r="S152" i="4"/>
  <c r="F152" i="4"/>
  <c r="E152" i="4"/>
  <c r="W151" i="4"/>
  <c r="U151" i="4"/>
  <c r="F151" i="4"/>
  <c r="E151" i="4"/>
  <c r="U150" i="4"/>
  <c r="W150" i="4" s="1"/>
  <c r="F150" i="4"/>
  <c r="E150" i="4"/>
  <c r="W149" i="4"/>
  <c r="U149" i="4"/>
  <c r="F149" i="4"/>
  <c r="E149" i="4"/>
  <c r="U148" i="4"/>
  <c r="W148" i="4" s="1"/>
  <c r="F148" i="4"/>
  <c r="E148" i="4"/>
  <c r="W147" i="4"/>
  <c r="U147" i="4"/>
  <c r="F147" i="4"/>
  <c r="E147" i="4"/>
  <c r="U146" i="4"/>
  <c r="W146" i="4" s="1"/>
  <c r="F146" i="4"/>
  <c r="E146" i="4"/>
  <c r="W145" i="4"/>
  <c r="U145" i="4"/>
  <c r="F145" i="4"/>
  <c r="E145" i="4"/>
  <c r="U144" i="4"/>
  <c r="W144" i="4" s="1"/>
  <c r="F144" i="4"/>
  <c r="E144" i="4"/>
  <c r="W143" i="4"/>
  <c r="U143" i="4"/>
  <c r="F143" i="4"/>
  <c r="E143" i="4"/>
  <c r="U142" i="4"/>
  <c r="W142" i="4" s="1"/>
  <c r="F142" i="4"/>
  <c r="E142" i="4"/>
  <c r="W141" i="4"/>
  <c r="U141" i="4"/>
  <c r="F141" i="4"/>
  <c r="E141" i="4"/>
  <c r="U140" i="4"/>
  <c r="W140" i="4" s="1"/>
  <c r="F140" i="4"/>
  <c r="E140" i="4"/>
  <c r="W139" i="4"/>
  <c r="U139" i="4"/>
  <c r="F139" i="4"/>
  <c r="E139" i="4"/>
  <c r="U138" i="4"/>
  <c r="W138" i="4" s="1"/>
  <c r="F138" i="4"/>
  <c r="E138" i="4"/>
  <c r="W137" i="4"/>
  <c r="U137" i="4"/>
  <c r="F137" i="4"/>
  <c r="E137" i="4"/>
  <c r="U136" i="4"/>
  <c r="W136" i="4" s="1"/>
  <c r="F136" i="4"/>
  <c r="E136" i="4"/>
  <c r="W135" i="4"/>
  <c r="U135" i="4"/>
  <c r="F135" i="4"/>
  <c r="E135" i="4"/>
  <c r="U134" i="4"/>
  <c r="W134" i="4" s="1"/>
  <c r="F134" i="4"/>
  <c r="E134" i="4"/>
  <c r="W133" i="4"/>
  <c r="U133" i="4"/>
  <c r="F133" i="4"/>
  <c r="E133" i="4"/>
  <c r="U132" i="4"/>
  <c r="W132" i="4" s="1"/>
  <c r="F132" i="4"/>
  <c r="E132" i="4"/>
  <c r="W131" i="4"/>
  <c r="U131" i="4"/>
  <c r="F131" i="4"/>
  <c r="E131" i="4"/>
  <c r="U130" i="4"/>
  <c r="W130" i="4" s="1"/>
  <c r="F130" i="4"/>
  <c r="E130" i="4"/>
  <c r="E154" i="4" s="1"/>
  <c r="G154" i="4" s="1"/>
  <c r="W129" i="4"/>
  <c r="U129" i="4"/>
  <c r="D129" i="4"/>
  <c r="C129" i="4"/>
  <c r="W128" i="4"/>
  <c r="U128" i="4"/>
  <c r="F128" i="4"/>
  <c r="E128" i="4"/>
  <c r="U127" i="4"/>
  <c r="W127" i="4" s="1"/>
  <c r="F127" i="4"/>
  <c r="E127" i="4"/>
  <c r="W126" i="4"/>
  <c r="U126" i="4"/>
  <c r="F126" i="4"/>
  <c r="E126" i="4"/>
  <c r="U125" i="4"/>
  <c r="W125" i="4" s="1"/>
  <c r="AG37" i="4" s="1"/>
  <c r="F125" i="4"/>
  <c r="E125" i="4"/>
  <c r="W124" i="4"/>
  <c r="AG36" i="4" s="1"/>
  <c r="U124" i="4"/>
  <c r="F124" i="4"/>
  <c r="E124" i="4"/>
  <c r="U123" i="4"/>
  <c r="W123" i="4" s="1"/>
  <c r="AG35" i="4" s="1"/>
  <c r="F123" i="4"/>
  <c r="E123" i="4"/>
  <c r="W122" i="4"/>
  <c r="AG34" i="4" s="1"/>
  <c r="U122" i="4"/>
  <c r="F122" i="4"/>
  <c r="E122" i="4"/>
  <c r="U121" i="4"/>
  <c r="W121" i="4" s="1"/>
  <c r="AG33" i="4" s="1"/>
  <c r="F121" i="4"/>
  <c r="E121" i="4"/>
  <c r="W120" i="4"/>
  <c r="U120" i="4"/>
  <c r="F120" i="4"/>
  <c r="E120" i="4"/>
  <c r="U119" i="4"/>
  <c r="W119" i="4" s="1"/>
  <c r="AG31" i="4" s="1"/>
  <c r="F119" i="4"/>
  <c r="E119" i="4"/>
  <c r="W118" i="4"/>
  <c r="U118" i="4"/>
  <c r="F118" i="4"/>
  <c r="E118" i="4"/>
  <c r="U117" i="4"/>
  <c r="W117" i="4" s="1"/>
  <c r="AG29" i="4" s="1"/>
  <c r="R117" i="4"/>
  <c r="R118" i="4" s="1"/>
  <c r="R119" i="4" s="1"/>
  <c r="R120" i="4" s="1"/>
  <c r="R121" i="4" s="1"/>
  <c r="R122" i="4" s="1"/>
  <c r="R123" i="4" s="1"/>
  <c r="R124" i="4" s="1"/>
  <c r="R125" i="4" s="1"/>
  <c r="R126" i="4" s="1"/>
  <c r="R127" i="4" s="1"/>
  <c r="R128" i="4" s="1"/>
  <c r="R129" i="4" s="1"/>
  <c r="R130" i="4" s="1"/>
  <c r="R131" i="4" s="1"/>
  <c r="R132" i="4" s="1"/>
  <c r="R133" i="4" s="1"/>
  <c r="R134" i="4" s="1"/>
  <c r="R135" i="4" s="1"/>
  <c r="R136" i="4" s="1"/>
  <c r="R137" i="4" s="1"/>
  <c r="R138" i="4" s="1"/>
  <c r="R139" i="4" s="1"/>
  <c r="R140" i="4" s="1"/>
  <c r="R141" i="4" s="1"/>
  <c r="R142" i="4" s="1"/>
  <c r="R143" i="4" s="1"/>
  <c r="R144" i="4" s="1"/>
  <c r="R145" i="4" s="1"/>
  <c r="R146" i="4" s="1"/>
  <c r="R147" i="4" s="1"/>
  <c r="R148" i="4" s="1"/>
  <c r="R149" i="4" s="1"/>
  <c r="R150" i="4" s="1"/>
  <c r="R151" i="4" s="1"/>
  <c r="F117" i="4"/>
  <c r="E117" i="4"/>
  <c r="W116" i="4"/>
  <c r="AG28" i="4" s="1"/>
  <c r="U116" i="4"/>
  <c r="U152" i="4" s="1"/>
  <c r="W152" i="4" s="1"/>
  <c r="F116" i="4"/>
  <c r="E116" i="4"/>
  <c r="V115" i="4"/>
  <c r="T115" i="4"/>
  <c r="S115" i="4"/>
  <c r="F115" i="4"/>
  <c r="E115" i="4"/>
  <c r="U114" i="4"/>
  <c r="W114" i="4" s="1"/>
  <c r="F114" i="4"/>
  <c r="E114" i="4"/>
  <c r="W113" i="4"/>
  <c r="U113" i="4"/>
  <c r="F113" i="4"/>
  <c r="E113" i="4"/>
  <c r="U112" i="4"/>
  <c r="W112" i="4" s="1"/>
  <c r="F112" i="4"/>
  <c r="E112" i="4"/>
  <c r="W111" i="4"/>
  <c r="U111" i="4"/>
  <c r="F111" i="4"/>
  <c r="E111" i="4"/>
  <c r="W110" i="4"/>
  <c r="U110" i="4"/>
  <c r="F110" i="4"/>
  <c r="E110" i="4"/>
  <c r="W109" i="4"/>
  <c r="U109" i="4"/>
  <c r="F109" i="4"/>
  <c r="E109" i="4"/>
  <c r="U108" i="4"/>
  <c r="W108" i="4" s="1"/>
  <c r="F108" i="4"/>
  <c r="E108" i="4"/>
  <c r="U107" i="4"/>
  <c r="W107" i="4" s="1"/>
  <c r="F107" i="4"/>
  <c r="E107" i="4"/>
  <c r="U106" i="4"/>
  <c r="W106" i="4" s="1"/>
  <c r="F106" i="4"/>
  <c r="F129" i="4" s="1"/>
  <c r="E106" i="4"/>
  <c r="E129" i="4" s="1"/>
  <c r="G129" i="4" s="1"/>
  <c r="B106" i="4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W105" i="4"/>
  <c r="U105" i="4"/>
  <c r="F105" i="4"/>
  <c r="E105" i="4"/>
  <c r="W104" i="4"/>
  <c r="U104" i="4"/>
  <c r="D104" i="4"/>
  <c r="C104" i="4"/>
  <c r="W103" i="4"/>
  <c r="U103" i="4"/>
  <c r="F103" i="4"/>
  <c r="E103" i="4"/>
  <c r="W102" i="4"/>
  <c r="U102" i="4"/>
  <c r="F102" i="4"/>
  <c r="E102" i="4"/>
  <c r="W101" i="4"/>
  <c r="U101" i="4"/>
  <c r="F101" i="4"/>
  <c r="E101" i="4"/>
  <c r="U100" i="4"/>
  <c r="W100" i="4" s="1"/>
  <c r="L100" i="4"/>
  <c r="F100" i="4"/>
  <c r="E100" i="4"/>
  <c r="W99" i="4"/>
  <c r="U99" i="4"/>
  <c r="L99" i="4"/>
  <c r="F99" i="4"/>
  <c r="E99" i="4"/>
  <c r="W98" i="4"/>
  <c r="U98" i="4"/>
  <c r="L98" i="4"/>
  <c r="F98" i="4"/>
  <c r="E98" i="4"/>
  <c r="U97" i="4"/>
  <c r="W97" i="4" s="1"/>
  <c r="L97" i="4"/>
  <c r="F97" i="4"/>
  <c r="E97" i="4"/>
  <c r="U96" i="4"/>
  <c r="W96" i="4" s="1"/>
  <c r="L96" i="4"/>
  <c r="F96" i="4"/>
  <c r="E96" i="4"/>
  <c r="W95" i="4"/>
  <c r="U95" i="4"/>
  <c r="L95" i="4"/>
  <c r="F95" i="4"/>
  <c r="E95" i="4"/>
  <c r="W94" i="4"/>
  <c r="U94" i="4"/>
  <c r="L94" i="4"/>
  <c r="F94" i="4"/>
  <c r="E94" i="4"/>
  <c r="U93" i="4"/>
  <c r="W93" i="4" s="1"/>
  <c r="L93" i="4"/>
  <c r="F93" i="4"/>
  <c r="E93" i="4"/>
  <c r="U92" i="4"/>
  <c r="W92" i="4" s="1"/>
  <c r="L92" i="4"/>
  <c r="F92" i="4"/>
  <c r="E92" i="4"/>
  <c r="W91" i="4"/>
  <c r="U91" i="4"/>
  <c r="L91" i="4"/>
  <c r="F91" i="4"/>
  <c r="E91" i="4"/>
  <c r="W90" i="4"/>
  <c r="U90" i="4"/>
  <c r="L90" i="4"/>
  <c r="F90" i="4"/>
  <c r="E90" i="4"/>
  <c r="W89" i="4"/>
  <c r="U89" i="4"/>
  <c r="L89" i="4"/>
  <c r="F89" i="4"/>
  <c r="E89" i="4"/>
  <c r="U88" i="4"/>
  <c r="W88" i="4" s="1"/>
  <c r="L88" i="4"/>
  <c r="F88" i="4"/>
  <c r="E88" i="4"/>
  <c r="U87" i="4"/>
  <c r="W87" i="4" s="1"/>
  <c r="N87" i="4"/>
  <c r="M87" i="4"/>
  <c r="L87" i="4"/>
  <c r="F87" i="4"/>
  <c r="E87" i="4"/>
  <c r="U86" i="4"/>
  <c r="W86" i="4" s="1"/>
  <c r="M86" i="4"/>
  <c r="L86" i="4"/>
  <c r="N86" i="4" s="1"/>
  <c r="F86" i="4"/>
  <c r="E86" i="4"/>
  <c r="U85" i="4"/>
  <c r="W85" i="4" s="1"/>
  <c r="M85" i="4"/>
  <c r="L85" i="4"/>
  <c r="N85" i="4" s="1"/>
  <c r="F85" i="4"/>
  <c r="E85" i="4"/>
  <c r="W84" i="4"/>
  <c r="U84" i="4"/>
  <c r="M84" i="4"/>
  <c r="L84" i="4"/>
  <c r="N84" i="4" s="1"/>
  <c r="F84" i="4"/>
  <c r="E84" i="4"/>
  <c r="W83" i="4"/>
  <c r="U83" i="4"/>
  <c r="M83" i="4"/>
  <c r="L83" i="4"/>
  <c r="N83" i="4" s="1"/>
  <c r="F83" i="4"/>
  <c r="E83" i="4"/>
  <c r="U82" i="4"/>
  <c r="W82" i="4" s="1"/>
  <c r="M82" i="4"/>
  <c r="N82" i="4" s="1"/>
  <c r="L82" i="4"/>
  <c r="F82" i="4"/>
  <c r="E82" i="4"/>
  <c r="U81" i="4"/>
  <c r="W81" i="4" s="1"/>
  <c r="R81" i="4"/>
  <c r="R82" i="4" s="1"/>
  <c r="R83" i="4" s="1"/>
  <c r="R84" i="4" s="1"/>
  <c r="R85" i="4" s="1"/>
  <c r="R86" i="4" s="1"/>
  <c r="R87" i="4" s="1"/>
  <c r="R88" i="4" s="1"/>
  <c r="R89" i="4" s="1"/>
  <c r="R90" i="4" s="1"/>
  <c r="R91" i="4" s="1"/>
  <c r="R92" i="4" s="1"/>
  <c r="R93" i="4" s="1"/>
  <c r="R94" i="4" s="1"/>
  <c r="R95" i="4" s="1"/>
  <c r="R96" i="4" s="1"/>
  <c r="R97" i="4" s="1"/>
  <c r="R98" i="4" s="1"/>
  <c r="R99" i="4" s="1"/>
  <c r="R100" i="4" s="1"/>
  <c r="R101" i="4" s="1"/>
  <c r="R102" i="4" s="1"/>
  <c r="R103" i="4" s="1"/>
  <c r="R104" i="4" s="1"/>
  <c r="R105" i="4" s="1"/>
  <c r="R106" i="4" s="1"/>
  <c r="R107" i="4" s="1"/>
  <c r="R108" i="4" s="1"/>
  <c r="R109" i="4" s="1"/>
  <c r="R110" i="4" s="1"/>
  <c r="R111" i="4" s="1"/>
  <c r="R112" i="4" s="1"/>
  <c r="R113" i="4" s="1"/>
  <c r="R114" i="4" s="1"/>
  <c r="M81" i="4"/>
  <c r="L81" i="4"/>
  <c r="N81" i="4" s="1"/>
  <c r="F81" i="4"/>
  <c r="F104" i="4" s="1"/>
  <c r="E81" i="4"/>
  <c r="E104" i="4" s="1"/>
  <c r="G104" i="4" s="1"/>
  <c r="B81" i="4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W80" i="4"/>
  <c r="U80" i="4"/>
  <c r="R80" i="4"/>
  <c r="N80" i="4"/>
  <c r="M80" i="4"/>
  <c r="L80" i="4"/>
  <c r="F80" i="4"/>
  <c r="E80" i="4"/>
  <c r="U79" i="4"/>
  <c r="W79" i="4" s="1"/>
  <c r="M79" i="4"/>
  <c r="L79" i="4"/>
  <c r="N79" i="4" s="1"/>
  <c r="D79" i="4"/>
  <c r="C79" i="4"/>
  <c r="V78" i="4"/>
  <c r="T78" i="4"/>
  <c r="S78" i="4"/>
  <c r="N78" i="4"/>
  <c r="M78" i="4"/>
  <c r="L78" i="4"/>
  <c r="F78" i="4"/>
  <c r="E78" i="4"/>
  <c r="U77" i="4"/>
  <c r="W77" i="4" s="1"/>
  <c r="N77" i="4"/>
  <c r="M77" i="4"/>
  <c r="L77" i="4"/>
  <c r="F77" i="4"/>
  <c r="E77" i="4"/>
  <c r="U76" i="4"/>
  <c r="W76" i="4" s="1"/>
  <c r="M76" i="4"/>
  <c r="L76" i="4"/>
  <c r="N76" i="4" s="1"/>
  <c r="F76" i="4"/>
  <c r="E76" i="4"/>
  <c r="U75" i="4"/>
  <c r="W75" i="4" s="1"/>
  <c r="M75" i="4"/>
  <c r="L75" i="4"/>
  <c r="N75" i="4" s="1"/>
  <c r="F75" i="4"/>
  <c r="E75" i="4"/>
  <c r="W74" i="4"/>
  <c r="U74" i="4"/>
  <c r="M74" i="4"/>
  <c r="L74" i="4"/>
  <c r="N74" i="4" s="1"/>
  <c r="F74" i="4"/>
  <c r="E74" i="4"/>
  <c r="W73" i="4"/>
  <c r="U73" i="4"/>
  <c r="M73" i="4"/>
  <c r="L73" i="4"/>
  <c r="N73" i="4" s="1"/>
  <c r="F73" i="4"/>
  <c r="E73" i="4"/>
  <c r="U72" i="4"/>
  <c r="W72" i="4" s="1"/>
  <c r="M72" i="4"/>
  <c r="N72" i="4" s="1"/>
  <c r="L72" i="4"/>
  <c r="F72" i="4"/>
  <c r="E72" i="4"/>
  <c r="U71" i="4"/>
  <c r="W71" i="4" s="1"/>
  <c r="M71" i="4"/>
  <c r="L71" i="4"/>
  <c r="N71" i="4" s="1"/>
  <c r="F71" i="4"/>
  <c r="E71" i="4"/>
  <c r="W70" i="4"/>
  <c r="U70" i="4"/>
  <c r="N70" i="4"/>
  <c r="M70" i="4"/>
  <c r="L70" i="4"/>
  <c r="F70" i="4"/>
  <c r="E70" i="4"/>
  <c r="U69" i="4"/>
  <c r="W69" i="4" s="1"/>
  <c r="N69" i="4"/>
  <c r="M69" i="4"/>
  <c r="L69" i="4"/>
  <c r="F69" i="4"/>
  <c r="E69" i="4"/>
  <c r="U68" i="4"/>
  <c r="W68" i="4" s="1"/>
  <c r="M68" i="4"/>
  <c r="L68" i="4"/>
  <c r="N68" i="4" s="1"/>
  <c r="F68" i="4"/>
  <c r="E68" i="4"/>
  <c r="W67" i="4"/>
  <c r="U67" i="4"/>
  <c r="M67" i="4"/>
  <c r="L67" i="4"/>
  <c r="N67" i="4" s="1"/>
  <c r="F67" i="4"/>
  <c r="E67" i="4"/>
  <c r="W66" i="4"/>
  <c r="U66" i="4"/>
  <c r="N66" i="4"/>
  <c r="M66" i="4"/>
  <c r="L66" i="4"/>
  <c r="F66" i="4"/>
  <c r="E66" i="4"/>
  <c r="W65" i="4"/>
  <c r="U65" i="4"/>
  <c r="M65" i="4"/>
  <c r="N65" i="4" s="1"/>
  <c r="L65" i="4"/>
  <c r="F65" i="4"/>
  <c r="E65" i="4"/>
  <c r="W64" i="4"/>
  <c r="U64" i="4"/>
  <c r="M64" i="4"/>
  <c r="L64" i="4"/>
  <c r="N64" i="4" s="1"/>
  <c r="F64" i="4"/>
  <c r="E64" i="4"/>
  <c r="U63" i="4"/>
  <c r="W63" i="4" s="1"/>
  <c r="N63" i="4"/>
  <c r="M63" i="4"/>
  <c r="L63" i="4"/>
  <c r="F63" i="4"/>
  <c r="E63" i="4"/>
  <c r="W62" i="4"/>
  <c r="U62" i="4"/>
  <c r="N62" i="4"/>
  <c r="M62" i="4"/>
  <c r="L62" i="4"/>
  <c r="F62" i="4"/>
  <c r="E62" i="4"/>
  <c r="U61" i="4"/>
  <c r="W61" i="4" s="1"/>
  <c r="N61" i="4"/>
  <c r="M61" i="4"/>
  <c r="L61" i="4"/>
  <c r="F61" i="4"/>
  <c r="E61" i="4"/>
  <c r="AI60" i="4"/>
  <c r="AH60" i="4"/>
  <c r="AB60" i="4"/>
  <c r="AA60" i="4"/>
  <c r="W60" i="4"/>
  <c r="U60" i="4"/>
  <c r="M60" i="4"/>
  <c r="N60" i="4" s="1"/>
  <c r="O96" i="4" s="1"/>
  <c r="L60" i="4"/>
  <c r="F60" i="4"/>
  <c r="E60" i="4"/>
  <c r="AD59" i="4"/>
  <c r="AC59" i="4"/>
  <c r="W59" i="4"/>
  <c r="U59" i="4"/>
  <c r="N59" i="4"/>
  <c r="M59" i="4"/>
  <c r="L59" i="4"/>
  <c r="F59" i="4"/>
  <c r="E59" i="4"/>
  <c r="AD58" i="4"/>
  <c r="AC58" i="4"/>
  <c r="U58" i="4"/>
  <c r="W58" i="4" s="1"/>
  <c r="M58" i="4"/>
  <c r="L58" i="4"/>
  <c r="N58" i="4" s="1"/>
  <c r="F58" i="4"/>
  <c r="E58" i="4"/>
  <c r="AD57" i="4"/>
  <c r="AC57" i="4"/>
  <c r="U57" i="4"/>
  <c r="W57" i="4" s="1"/>
  <c r="M57" i="4"/>
  <c r="N57" i="4" s="1"/>
  <c r="L57" i="4"/>
  <c r="F57" i="4"/>
  <c r="E57" i="4"/>
  <c r="B57" i="4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AD56" i="4"/>
  <c r="AC56" i="4"/>
  <c r="U56" i="4"/>
  <c r="W56" i="4" s="1"/>
  <c r="N56" i="4"/>
  <c r="M56" i="4"/>
  <c r="L56" i="4"/>
  <c r="F56" i="4"/>
  <c r="F79" i="4" s="1"/>
  <c r="E56" i="4"/>
  <c r="E79" i="4" s="1"/>
  <c r="G79" i="4" s="1"/>
  <c r="B56" i="4"/>
  <c r="AD55" i="4"/>
  <c r="AC55" i="4"/>
  <c r="W55" i="4"/>
  <c r="U55" i="4"/>
  <c r="N55" i="4"/>
  <c r="M55" i="4"/>
  <c r="L55" i="4"/>
  <c r="F55" i="4"/>
  <c r="E55" i="4"/>
  <c r="AD54" i="4"/>
  <c r="AC54" i="4"/>
  <c r="W54" i="4"/>
  <c r="U54" i="4"/>
  <c r="N54" i="4"/>
  <c r="M54" i="4"/>
  <c r="L54" i="4"/>
  <c r="D54" i="4"/>
  <c r="C54" i="4"/>
  <c r="AD53" i="4"/>
  <c r="AD60" i="4" s="1"/>
  <c r="AC53" i="4"/>
  <c r="AC60" i="4" s="1"/>
  <c r="W53" i="4"/>
  <c r="U53" i="4"/>
  <c r="M53" i="4"/>
  <c r="L53" i="4"/>
  <c r="N53" i="4" s="1"/>
  <c r="F53" i="4"/>
  <c r="E53" i="4"/>
  <c r="AI52" i="4"/>
  <c r="AH52" i="4"/>
  <c r="AB52" i="4"/>
  <c r="AA52" i="4"/>
  <c r="U52" i="4"/>
  <c r="W52" i="4" s="1"/>
  <c r="N52" i="4"/>
  <c r="M52" i="4"/>
  <c r="L52" i="4"/>
  <c r="F52" i="4"/>
  <c r="E52" i="4"/>
  <c r="AD51" i="4"/>
  <c r="AC51" i="4"/>
  <c r="W51" i="4"/>
  <c r="U51" i="4"/>
  <c r="M51" i="4"/>
  <c r="L51" i="4"/>
  <c r="N51" i="4" s="1"/>
  <c r="F51" i="4"/>
  <c r="E51" i="4"/>
  <c r="AD50" i="4"/>
  <c r="AC50" i="4"/>
  <c r="U50" i="4"/>
  <c r="W50" i="4" s="1"/>
  <c r="M50" i="4"/>
  <c r="L50" i="4"/>
  <c r="N50" i="4" s="1"/>
  <c r="F50" i="4"/>
  <c r="E50" i="4"/>
  <c r="AD49" i="4"/>
  <c r="AC49" i="4"/>
  <c r="U49" i="4"/>
  <c r="W49" i="4" s="1"/>
  <c r="M49" i="4"/>
  <c r="L49" i="4"/>
  <c r="N49" i="4" s="1"/>
  <c r="F49" i="4"/>
  <c r="E49" i="4"/>
  <c r="AD48" i="4"/>
  <c r="AC48" i="4"/>
  <c r="W48" i="4"/>
  <c r="U48" i="4"/>
  <c r="M48" i="4"/>
  <c r="N48" i="4" s="1"/>
  <c r="L48" i="4"/>
  <c r="F48" i="4"/>
  <c r="E48" i="4"/>
  <c r="AD47" i="4"/>
  <c r="AC47" i="4"/>
  <c r="W47" i="4"/>
  <c r="U47" i="4"/>
  <c r="N47" i="4"/>
  <c r="M47" i="4"/>
  <c r="L47" i="4"/>
  <c r="F47" i="4"/>
  <c r="E47" i="4"/>
  <c r="AD46" i="4"/>
  <c r="AC46" i="4"/>
  <c r="U46" i="4"/>
  <c r="W46" i="4" s="1"/>
  <c r="M46" i="4"/>
  <c r="L46" i="4"/>
  <c r="N46" i="4" s="1"/>
  <c r="F46" i="4"/>
  <c r="E46" i="4"/>
  <c r="AD45" i="4"/>
  <c r="AC45" i="4"/>
  <c r="U45" i="4"/>
  <c r="W45" i="4" s="1"/>
  <c r="M45" i="4"/>
  <c r="N45" i="4" s="1"/>
  <c r="L45" i="4"/>
  <c r="F45" i="4"/>
  <c r="E45" i="4"/>
  <c r="AD44" i="4"/>
  <c r="AC44" i="4"/>
  <c r="U44" i="4"/>
  <c r="W44" i="4" s="1"/>
  <c r="N44" i="4"/>
  <c r="M44" i="4"/>
  <c r="L44" i="4"/>
  <c r="F44" i="4"/>
  <c r="E44" i="4"/>
  <c r="AD43" i="4"/>
  <c r="AC43" i="4"/>
  <c r="W43" i="4"/>
  <c r="U43" i="4"/>
  <c r="R43" i="4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R70" i="4" s="1"/>
  <c r="R71" i="4" s="1"/>
  <c r="R72" i="4" s="1"/>
  <c r="R73" i="4" s="1"/>
  <c r="R74" i="4" s="1"/>
  <c r="R75" i="4" s="1"/>
  <c r="R76" i="4" s="1"/>
  <c r="R77" i="4" s="1"/>
  <c r="N43" i="4"/>
  <c r="M43" i="4"/>
  <c r="L43" i="4"/>
  <c r="F43" i="4"/>
  <c r="E43" i="4"/>
  <c r="AD42" i="4"/>
  <c r="AC42" i="4"/>
  <c r="U42" i="4"/>
  <c r="U78" i="4" s="1"/>
  <c r="W78" i="4" s="1"/>
  <c r="N42" i="4"/>
  <c r="M42" i="4"/>
  <c r="L42" i="4"/>
  <c r="F42" i="4"/>
  <c r="E42" i="4"/>
  <c r="AD41" i="4"/>
  <c r="AD52" i="4" s="1"/>
  <c r="AC41" i="4"/>
  <c r="V41" i="4"/>
  <c r="T41" i="4"/>
  <c r="S41" i="4"/>
  <c r="M41" i="4"/>
  <c r="N41" i="4" s="1"/>
  <c r="L41" i="4"/>
  <c r="F41" i="4"/>
  <c r="E41" i="4"/>
  <c r="AD40" i="4"/>
  <c r="AC40" i="4"/>
  <c r="AC52" i="4" s="1"/>
  <c r="W40" i="4"/>
  <c r="U40" i="4"/>
  <c r="N40" i="4"/>
  <c r="M40" i="4"/>
  <c r="L40" i="4"/>
  <c r="F40" i="4"/>
  <c r="E40" i="4"/>
  <c r="AI39" i="4"/>
  <c r="AH39" i="4"/>
  <c r="AB39" i="4"/>
  <c r="AA39" i="4"/>
  <c r="W39" i="4"/>
  <c r="U39" i="4"/>
  <c r="M39" i="4"/>
  <c r="L39" i="4"/>
  <c r="N39" i="4" s="1"/>
  <c r="F39" i="4"/>
  <c r="E39" i="4"/>
  <c r="AG38" i="4"/>
  <c r="AD38" i="4"/>
  <c r="AC38" i="4"/>
  <c r="U38" i="4"/>
  <c r="W38" i="4" s="1"/>
  <c r="M38" i="4"/>
  <c r="L38" i="4"/>
  <c r="N38" i="4" s="1"/>
  <c r="F38" i="4"/>
  <c r="E38" i="4"/>
  <c r="AD37" i="4"/>
  <c r="AC37" i="4"/>
  <c r="U37" i="4"/>
  <c r="W37" i="4" s="1"/>
  <c r="M37" i="4"/>
  <c r="L37" i="4"/>
  <c r="N37" i="4" s="1"/>
  <c r="O73" i="4" s="1"/>
  <c r="AF40" i="4" s="1"/>
  <c r="F37" i="4"/>
  <c r="E37" i="4"/>
  <c r="AD36" i="4"/>
  <c r="AC36" i="4"/>
  <c r="W36" i="4"/>
  <c r="U36" i="4"/>
  <c r="M36" i="4"/>
  <c r="N36" i="4" s="1"/>
  <c r="L36" i="4"/>
  <c r="F36" i="4"/>
  <c r="E36" i="4"/>
  <c r="E54" i="4" s="1"/>
  <c r="AD35" i="4"/>
  <c r="AC35" i="4"/>
  <c r="W35" i="4"/>
  <c r="U35" i="4"/>
  <c r="N35" i="4"/>
  <c r="M35" i="4"/>
  <c r="L35" i="4"/>
  <c r="F35" i="4"/>
  <c r="E35" i="4"/>
  <c r="AD34" i="4"/>
  <c r="AC34" i="4"/>
  <c r="U34" i="4"/>
  <c r="W34" i="4" s="1"/>
  <c r="M34" i="4"/>
  <c r="L34" i="4"/>
  <c r="N34" i="4" s="1"/>
  <c r="F34" i="4"/>
  <c r="E34" i="4"/>
  <c r="AD33" i="4"/>
  <c r="AC33" i="4"/>
  <c r="U33" i="4"/>
  <c r="W33" i="4" s="1"/>
  <c r="M33" i="4"/>
  <c r="L33" i="4"/>
  <c r="N33" i="4" s="1"/>
  <c r="F33" i="4"/>
  <c r="E33" i="4"/>
  <c r="AG32" i="4"/>
  <c r="AD32" i="4"/>
  <c r="AC32" i="4"/>
  <c r="U32" i="4"/>
  <c r="W32" i="4" s="1"/>
  <c r="M32" i="4"/>
  <c r="L32" i="4"/>
  <c r="N32" i="4" s="1"/>
  <c r="F32" i="4"/>
  <c r="E32" i="4"/>
  <c r="AD31" i="4"/>
  <c r="AC31" i="4"/>
  <c r="U31" i="4"/>
  <c r="W31" i="4" s="1"/>
  <c r="M31" i="4"/>
  <c r="L31" i="4"/>
  <c r="N31" i="4" s="1"/>
  <c r="F31" i="4"/>
  <c r="F54" i="4" s="1"/>
  <c r="E31" i="4"/>
  <c r="B31" i="4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AG30" i="4"/>
  <c r="AD30" i="4"/>
  <c r="AD39" i="4" s="1"/>
  <c r="AC30" i="4"/>
  <c r="U30" i="4"/>
  <c r="W30" i="4" s="1"/>
  <c r="M30" i="4"/>
  <c r="L30" i="4"/>
  <c r="N30" i="4" s="1"/>
  <c r="F30" i="4"/>
  <c r="E30" i="4"/>
  <c r="AD29" i="4"/>
  <c r="AC29" i="4"/>
  <c r="U29" i="4"/>
  <c r="W29" i="4" s="1"/>
  <c r="N29" i="4"/>
  <c r="M29" i="4"/>
  <c r="L29" i="4"/>
  <c r="D29" i="4"/>
  <c r="C29" i="4"/>
  <c r="AD28" i="4"/>
  <c r="AC28" i="4"/>
  <c r="U28" i="4"/>
  <c r="W28" i="4" s="1"/>
  <c r="M28" i="4"/>
  <c r="N28" i="4" s="1"/>
  <c r="L28" i="4"/>
  <c r="F28" i="4"/>
  <c r="E28" i="4"/>
  <c r="AD27" i="4"/>
  <c r="AC27" i="4"/>
  <c r="AC39" i="4" s="1"/>
  <c r="U27" i="4"/>
  <c r="W27" i="4" s="1"/>
  <c r="M27" i="4"/>
  <c r="N27" i="4" s="1"/>
  <c r="L27" i="4"/>
  <c r="F27" i="4"/>
  <c r="E27" i="4"/>
  <c r="AI26" i="4"/>
  <c r="AH26" i="4"/>
  <c r="AB26" i="4"/>
  <c r="AA26" i="4"/>
  <c r="U26" i="4"/>
  <c r="W26" i="4" s="1"/>
  <c r="M26" i="4"/>
  <c r="L26" i="4"/>
  <c r="N26" i="4" s="1"/>
  <c r="F26" i="4"/>
  <c r="E26" i="4"/>
  <c r="AD25" i="4"/>
  <c r="AC25" i="4"/>
  <c r="U25" i="4"/>
  <c r="W25" i="4" s="1"/>
  <c r="M25" i="4"/>
  <c r="L25" i="4"/>
  <c r="N25" i="4" s="1"/>
  <c r="F25" i="4"/>
  <c r="E25" i="4"/>
  <c r="AD24" i="4"/>
  <c r="AC24" i="4"/>
  <c r="U24" i="4"/>
  <c r="W24" i="4" s="1"/>
  <c r="M24" i="4"/>
  <c r="L24" i="4"/>
  <c r="N24" i="4" s="1"/>
  <c r="F24" i="4"/>
  <c r="E24" i="4"/>
  <c r="AD23" i="4"/>
  <c r="AC23" i="4"/>
  <c r="U23" i="4"/>
  <c r="W23" i="4" s="1"/>
  <c r="M23" i="4"/>
  <c r="L23" i="4"/>
  <c r="N23" i="4" s="1"/>
  <c r="F23" i="4"/>
  <c r="E23" i="4"/>
  <c r="AD22" i="4"/>
  <c r="AC22" i="4"/>
  <c r="U22" i="4"/>
  <c r="W22" i="4" s="1"/>
  <c r="M22" i="4"/>
  <c r="L22" i="4"/>
  <c r="N22" i="4" s="1"/>
  <c r="F22" i="4"/>
  <c r="E22" i="4"/>
  <c r="AD21" i="4"/>
  <c r="AC21" i="4"/>
  <c r="U21" i="4"/>
  <c r="W21" i="4" s="1"/>
  <c r="M21" i="4"/>
  <c r="L21" i="4"/>
  <c r="N21" i="4" s="1"/>
  <c r="F21" i="4"/>
  <c r="E21" i="4"/>
  <c r="AD20" i="4"/>
  <c r="AC20" i="4"/>
  <c r="U20" i="4"/>
  <c r="W20" i="4" s="1"/>
  <c r="M20" i="4"/>
  <c r="L20" i="4"/>
  <c r="N20" i="4" s="1"/>
  <c r="O56" i="4" s="1"/>
  <c r="AF23" i="4" s="1"/>
  <c r="F20" i="4"/>
  <c r="E20" i="4"/>
  <c r="AD19" i="4"/>
  <c r="AC19" i="4"/>
  <c r="U19" i="4"/>
  <c r="W19" i="4" s="1"/>
  <c r="M19" i="4"/>
  <c r="L19" i="4"/>
  <c r="N19" i="4" s="1"/>
  <c r="F19" i="4"/>
  <c r="E19" i="4"/>
  <c r="AD18" i="4"/>
  <c r="AC18" i="4"/>
  <c r="U18" i="4"/>
  <c r="W18" i="4" s="1"/>
  <c r="M18" i="4"/>
  <c r="L18" i="4"/>
  <c r="N18" i="4" s="1"/>
  <c r="F18" i="4"/>
  <c r="E18" i="4"/>
  <c r="AD17" i="4"/>
  <c r="AC17" i="4"/>
  <c r="U17" i="4"/>
  <c r="W17" i="4" s="1"/>
  <c r="M17" i="4"/>
  <c r="L17" i="4"/>
  <c r="N17" i="4" s="1"/>
  <c r="F17" i="4"/>
  <c r="E17" i="4"/>
  <c r="AD16" i="4"/>
  <c r="AC16" i="4"/>
  <c r="U16" i="4"/>
  <c r="W16" i="4" s="1"/>
  <c r="M16" i="4"/>
  <c r="L16" i="4"/>
  <c r="N16" i="4" s="1"/>
  <c r="F16" i="4"/>
  <c r="E16" i="4"/>
  <c r="AD15" i="4"/>
  <c r="AC15" i="4"/>
  <c r="U15" i="4"/>
  <c r="W15" i="4" s="1"/>
  <c r="M15" i="4"/>
  <c r="L15" i="4"/>
  <c r="N15" i="4" s="1"/>
  <c r="F15" i="4"/>
  <c r="E15" i="4"/>
  <c r="AD14" i="4"/>
  <c r="AD26" i="4" s="1"/>
  <c r="AC14" i="4"/>
  <c r="AC26" i="4" s="1"/>
  <c r="U14" i="4"/>
  <c r="W14" i="4" s="1"/>
  <c r="M14" i="4"/>
  <c r="L14" i="4"/>
  <c r="N14" i="4" s="1"/>
  <c r="F14" i="4"/>
  <c r="E14" i="4"/>
  <c r="AI13" i="4"/>
  <c r="AH13" i="4"/>
  <c r="AB13" i="4"/>
  <c r="AA13" i="4"/>
  <c r="U13" i="4"/>
  <c r="W13" i="4" s="1"/>
  <c r="N13" i="4"/>
  <c r="M13" i="4"/>
  <c r="L13" i="4"/>
  <c r="F13" i="4"/>
  <c r="E13" i="4"/>
  <c r="AD12" i="4"/>
  <c r="AC12" i="4"/>
  <c r="U12" i="4"/>
  <c r="W12" i="4" s="1"/>
  <c r="N12" i="4"/>
  <c r="M12" i="4"/>
  <c r="L12" i="4"/>
  <c r="F12" i="4"/>
  <c r="E12" i="4"/>
  <c r="AD11" i="4"/>
  <c r="AC11" i="4"/>
  <c r="U11" i="4"/>
  <c r="W11" i="4" s="1"/>
  <c r="N11" i="4"/>
  <c r="M11" i="4"/>
  <c r="L11" i="4"/>
  <c r="F11" i="4"/>
  <c r="E11" i="4"/>
  <c r="AD10" i="4"/>
  <c r="AC10" i="4"/>
  <c r="U10" i="4"/>
  <c r="W10" i="4" s="1"/>
  <c r="N10" i="4"/>
  <c r="M10" i="4"/>
  <c r="L10" i="4"/>
  <c r="F10" i="4"/>
  <c r="E10" i="4"/>
  <c r="AD9" i="4"/>
  <c r="AC9" i="4"/>
  <c r="U9" i="4"/>
  <c r="W9" i="4" s="1"/>
  <c r="N9" i="4"/>
  <c r="M9" i="4"/>
  <c r="L9" i="4"/>
  <c r="F9" i="4"/>
  <c r="E9" i="4"/>
  <c r="AD8" i="4"/>
  <c r="AC8" i="4"/>
  <c r="U8" i="4"/>
  <c r="W8" i="4" s="1"/>
  <c r="N8" i="4"/>
  <c r="M8" i="4"/>
  <c r="L8" i="4"/>
  <c r="F8" i="4"/>
  <c r="E8" i="4"/>
  <c r="AD7" i="4"/>
  <c r="AC7" i="4"/>
  <c r="U7" i="4"/>
  <c r="W7" i="4" s="1"/>
  <c r="N7" i="4"/>
  <c r="M7" i="4"/>
  <c r="L7" i="4"/>
  <c r="F7" i="4"/>
  <c r="E7" i="4"/>
  <c r="AD6" i="4"/>
  <c r="AC6" i="4"/>
  <c r="Z6" i="4"/>
  <c r="Z7" i="4" s="1"/>
  <c r="Z8" i="4" s="1"/>
  <c r="Z9" i="4" s="1"/>
  <c r="Z10" i="4" s="1"/>
  <c r="Z11" i="4" s="1"/>
  <c r="Z12" i="4" s="1"/>
  <c r="Z14" i="4" s="1"/>
  <c r="Z15" i="4" s="1"/>
  <c r="Z16" i="4" s="1"/>
  <c r="Z17" i="4" s="1"/>
  <c r="Z18" i="4" s="1"/>
  <c r="Z19" i="4" s="1"/>
  <c r="Z20" i="4" s="1"/>
  <c r="Z21" i="4" s="1"/>
  <c r="Z22" i="4" s="1"/>
  <c r="Z23" i="4" s="1"/>
  <c r="Z24" i="4" s="1"/>
  <c r="Z25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3" i="4" s="1"/>
  <c r="Z54" i="4" s="1"/>
  <c r="Z55" i="4" s="1"/>
  <c r="Z56" i="4" s="1"/>
  <c r="Z57" i="4" s="1"/>
  <c r="Z58" i="4" s="1"/>
  <c r="Z59" i="4" s="1"/>
  <c r="U6" i="4"/>
  <c r="W6" i="4" s="1"/>
  <c r="R6" i="4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N6" i="4"/>
  <c r="M6" i="4"/>
  <c r="L6" i="4"/>
  <c r="I6" i="4"/>
  <c r="I7" i="4" s="1"/>
  <c r="F6" i="4"/>
  <c r="F29" i="4" s="1"/>
  <c r="E6" i="4"/>
  <c r="E29" i="4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AD5" i="4"/>
  <c r="AD13" i="4" s="1"/>
  <c r="AC5" i="4"/>
  <c r="AC13" i="4" s="1"/>
  <c r="W5" i="4"/>
  <c r="U5" i="4"/>
  <c r="M5" i="4"/>
  <c r="L5" i="4"/>
  <c r="N5" i="4" s="1"/>
  <c r="F5" i="4"/>
  <c r="E5" i="4"/>
  <c r="V189" i="3"/>
  <c r="T189" i="3"/>
  <c r="S189" i="3"/>
  <c r="U188" i="3"/>
  <c r="W188" i="3" s="1"/>
  <c r="U187" i="3"/>
  <c r="W187" i="3" s="1"/>
  <c r="U186" i="3"/>
  <c r="W186" i="3" s="1"/>
  <c r="U185" i="3"/>
  <c r="W185" i="3" s="1"/>
  <c r="W184" i="3"/>
  <c r="U184" i="3"/>
  <c r="W183" i="3"/>
  <c r="U183" i="3"/>
  <c r="W182" i="3"/>
  <c r="U182" i="3"/>
  <c r="U181" i="3"/>
  <c r="W181" i="3" s="1"/>
  <c r="W180" i="3"/>
  <c r="U180" i="3"/>
  <c r="U179" i="3"/>
  <c r="W179" i="3" s="1"/>
  <c r="W178" i="3"/>
  <c r="U178" i="3"/>
  <c r="U177" i="3"/>
  <c r="W177" i="3" s="1"/>
  <c r="U176" i="3"/>
  <c r="W176" i="3" s="1"/>
  <c r="U175" i="3"/>
  <c r="W175" i="3" s="1"/>
  <c r="U174" i="3"/>
  <c r="W174" i="3" s="1"/>
  <c r="U173" i="3"/>
  <c r="W173" i="3" s="1"/>
  <c r="U172" i="3"/>
  <c r="W172" i="3" s="1"/>
  <c r="U171" i="3"/>
  <c r="W171" i="3" s="1"/>
  <c r="U170" i="3"/>
  <c r="W170" i="3" s="1"/>
  <c r="U169" i="3"/>
  <c r="W169" i="3" s="1"/>
  <c r="W168" i="3"/>
  <c r="U168" i="3"/>
  <c r="W167" i="3"/>
  <c r="U167" i="3"/>
  <c r="W166" i="3"/>
  <c r="U166" i="3"/>
  <c r="U165" i="3"/>
  <c r="W165" i="3" s="1"/>
  <c r="W164" i="3"/>
  <c r="U164" i="3"/>
  <c r="U163" i="3"/>
  <c r="W163" i="3" s="1"/>
  <c r="W162" i="3"/>
  <c r="U162" i="3"/>
  <c r="U161" i="3"/>
  <c r="W161" i="3" s="1"/>
  <c r="U160" i="3"/>
  <c r="W160" i="3" s="1"/>
  <c r="U159" i="3"/>
  <c r="W159" i="3" s="1"/>
  <c r="U158" i="3"/>
  <c r="W158" i="3" s="1"/>
  <c r="U157" i="3"/>
  <c r="W157" i="3" s="1"/>
  <c r="U156" i="3"/>
  <c r="W156" i="3" s="1"/>
  <c r="U155" i="3"/>
  <c r="W155" i="3" s="1"/>
  <c r="U154" i="3"/>
  <c r="U189" i="3" s="1"/>
  <c r="W189" i="3" s="1"/>
  <c r="R154" i="3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D154" i="3"/>
  <c r="C154" i="3"/>
  <c r="W153" i="3"/>
  <c r="U153" i="3"/>
  <c r="F153" i="3"/>
  <c r="E153" i="3"/>
  <c r="V152" i="3"/>
  <c r="T152" i="3"/>
  <c r="S152" i="3"/>
  <c r="F152" i="3"/>
  <c r="E152" i="3"/>
  <c r="U151" i="3"/>
  <c r="W151" i="3" s="1"/>
  <c r="F151" i="3"/>
  <c r="E151" i="3"/>
  <c r="U150" i="3"/>
  <c r="W150" i="3" s="1"/>
  <c r="F150" i="3"/>
  <c r="E150" i="3"/>
  <c r="U149" i="3"/>
  <c r="W149" i="3" s="1"/>
  <c r="F149" i="3"/>
  <c r="E149" i="3"/>
  <c r="U148" i="3"/>
  <c r="W148" i="3" s="1"/>
  <c r="F148" i="3"/>
  <c r="E148" i="3"/>
  <c r="U147" i="3"/>
  <c r="W147" i="3" s="1"/>
  <c r="F147" i="3"/>
  <c r="E147" i="3"/>
  <c r="U146" i="3"/>
  <c r="W146" i="3" s="1"/>
  <c r="F146" i="3"/>
  <c r="E146" i="3"/>
  <c r="W145" i="3"/>
  <c r="U145" i="3"/>
  <c r="F145" i="3"/>
  <c r="E145" i="3"/>
  <c r="U144" i="3"/>
  <c r="W144" i="3" s="1"/>
  <c r="F144" i="3"/>
  <c r="E144" i="3"/>
  <c r="U143" i="3"/>
  <c r="W143" i="3" s="1"/>
  <c r="F143" i="3"/>
  <c r="E143" i="3"/>
  <c r="U142" i="3"/>
  <c r="W142" i="3" s="1"/>
  <c r="F142" i="3"/>
  <c r="E142" i="3"/>
  <c r="U141" i="3"/>
  <c r="W141" i="3" s="1"/>
  <c r="F141" i="3"/>
  <c r="E141" i="3"/>
  <c r="W140" i="3"/>
  <c r="U140" i="3"/>
  <c r="F140" i="3"/>
  <c r="E140" i="3"/>
  <c r="U139" i="3"/>
  <c r="W139" i="3" s="1"/>
  <c r="F139" i="3"/>
  <c r="E139" i="3"/>
  <c r="U138" i="3"/>
  <c r="W138" i="3" s="1"/>
  <c r="F138" i="3"/>
  <c r="E138" i="3"/>
  <c r="W137" i="3"/>
  <c r="U137" i="3"/>
  <c r="F137" i="3"/>
  <c r="E137" i="3"/>
  <c r="U136" i="3"/>
  <c r="W136" i="3" s="1"/>
  <c r="F136" i="3"/>
  <c r="E136" i="3"/>
  <c r="U135" i="3"/>
  <c r="W135" i="3" s="1"/>
  <c r="F135" i="3"/>
  <c r="E135" i="3"/>
  <c r="U134" i="3"/>
  <c r="W134" i="3" s="1"/>
  <c r="F134" i="3"/>
  <c r="E134" i="3"/>
  <c r="U133" i="3"/>
  <c r="W133" i="3" s="1"/>
  <c r="F133" i="3"/>
  <c r="E133" i="3"/>
  <c r="W132" i="3"/>
  <c r="U132" i="3"/>
  <c r="F132" i="3"/>
  <c r="E132" i="3"/>
  <c r="U131" i="3"/>
  <c r="W131" i="3" s="1"/>
  <c r="F131" i="3"/>
  <c r="E131" i="3"/>
  <c r="E154" i="3" s="1"/>
  <c r="G154" i="3" s="1"/>
  <c r="U130" i="3"/>
  <c r="W130" i="3" s="1"/>
  <c r="F130" i="3"/>
  <c r="F154" i="3" s="1"/>
  <c r="E130" i="3"/>
  <c r="U129" i="3"/>
  <c r="W129" i="3" s="1"/>
  <c r="D129" i="3"/>
  <c r="C129" i="3"/>
  <c r="U128" i="3"/>
  <c r="W128" i="3" s="1"/>
  <c r="F128" i="3"/>
  <c r="E128" i="3"/>
  <c r="W127" i="3"/>
  <c r="U127" i="3"/>
  <c r="F127" i="3"/>
  <c r="E127" i="3"/>
  <c r="U126" i="3"/>
  <c r="W126" i="3" s="1"/>
  <c r="AG38" i="3" s="1"/>
  <c r="F126" i="3"/>
  <c r="E126" i="3"/>
  <c r="U125" i="3"/>
  <c r="W125" i="3" s="1"/>
  <c r="AG37" i="3" s="1"/>
  <c r="F125" i="3"/>
  <c r="E125" i="3"/>
  <c r="U124" i="3"/>
  <c r="W124" i="3" s="1"/>
  <c r="AG36" i="3" s="1"/>
  <c r="F124" i="3"/>
  <c r="E124" i="3"/>
  <c r="U123" i="3"/>
  <c r="W123" i="3" s="1"/>
  <c r="AG35" i="3" s="1"/>
  <c r="F123" i="3"/>
  <c r="E123" i="3"/>
  <c r="U122" i="3"/>
  <c r="W122" i="3" s="1"/>
  <c r="AG34" i="3" s="1"/>
  <c r="F122" i="3"/>
  <c r="E122" i="3"/>
  <c r="U121" i="3"/>
  <c r="W121" i="3" s="1"/>
  <c r="AG33" i="3" s="1"/>
  <c r="F121" i="3"/>
  <c r="E121" i="3"/>
  <c r="U120" i="3"/>
  <c r="F120" i="3"/>
  <c r="E120" i="3"/>
  <c r="U119" i="3"/>
  <c r="W119" i="3" s="1"/>
  <c r="AG31" i="3" s="1"/>
  <c r="F119" i="3"/>
  <c r="E119" i="3"/>
  <c r="U118" i="3"/>
  <c r="W118" i="3" s="1"/>
  <c r="AG30" i="3" s="1"/>
  <c r="R118" i="3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F118" i="3"/>
  <c r="E118" i="3"/>
  <c r="U117" i="3"/>
  <c r="W117" i="3" s="1"/>
  <c r="AG29" i="3" s="1"/>
  <c r="R117" i="3"/>
  <c r="F117" i="3"/>
  <c r="E117" i="3"/>
  <c r="U116" i="3"/>
  <c r="W116" i="3" s="1"/>
  <c r="AG28" i="3" s="1"/>
  <c r="F116" i="3"/>
  <c r="E116" i="3"/>
  <c r="V115" i="3"/>
  <c r="T115" i="3"/>
  <c r="S115" i="3"/>
  <c r="F115" i="3"/>
  <c r="E115" i="3"/>
  <c r="W114" i="3"/>
  <c r="U114" i="3"/>
  <c r="F114" i="3"/>
  <c r="E114" i="3"/>
  <c r="W113" i="3"/>
  <c r="U113" i="3"/>
  <c r="F113" i="3"/>
  <c r="E113" i="3"/>
  <c r="W112" i="3"/>
  <c r="U112" i="3"/>
  <c r="F112" i="3"/>
  <c r="E112" i="3"/>
  <c r="W111" i="3"/>
  <c r="U111" i="3"/>
  <c r="F111" i="3"/>
  <c r="E111" i="3"/>
  <c r="U110" i="3"/>
  <c r="W110" i="3" s="1"/>
  <c r="F110" i="3"/>
  <c r="E110" i="3"/>
  <c r="U109" i="3"/>
  <c r="W109" i="3" s="1"/>
  <c r="F109" i="3"/>
  <c r="E109" i="3"/>
  <c r="U108" i="3"/>
  <c r="W108" i="3" s="1"/>
  <c r="F108" i="3"/>
  <c r="E108" i="3"/>
  <c r="B108" i="3"/>
  <c r="B109" i="3" s="1"/>
  <c r="B110" i="3" s="1"/>
  <c r="B111" i="3" s="1"/>
  <c r="B112" i="3" s="1"/>
  <c r="B113" i="3" s="1"/>
  <c r="B114" i="3" s="1"/>
  <c r="B115" i="3" s="1"/>
  <c r="B116" i="3" s="1"/>
  <c r="B117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U107" i="3"/>
  <c r="W107" i="3" s="1"/>
  <c r="F107" i="3"/>
  <c r="E107" i="3"/>
  <c r="B107" i="3"/>
  <c r="W106" i="3"/>
  <c r="U106" i="3"/>
  <c r="F106" i="3"/>
  <c r="E106" i="3"/>
  <c r="B106" i="3"/>
  <c r="W105" i="3"/>
  <c r="U105" i="3"/>
  <c r="F105" i="3"/>
  <c r="F129" i="3" s="1"/>
  <c r="E105" i="3"/>
  <c r="E129" i="3" s="1"/>
  <c r="G129" i="3" s="1"/>
  <c r="U104" i="3"/>
  <c r="W104" i="3" s="1"/>
  <c r="D104" i="3"/>
  <c r="C104" i="3"/>
  <c r="U103" i="3"/>
  <c r="W103" i="3" s="1"/>
  <c r="F103" i="3"/>
  <c r="E103" i="3"/>
  <c r="U102" i="3"/>
  <c r="W102" i="3" s="1"/>
  <c r="F102" i="3"/>
  <c r="E102" i="3"/>
  <c r="W101" i="3"/>
  <c r="U101" i="3"/>
  <c r="F101" i="3"/>
  <c r="E101" i="3"/>
  <c r="U100" i="3"/>
  <c r="W100" i="3" s="1"/>
  <c r="L100" i="3"/>
  <c r="F100" i="3"/>
  <c r="E100" i="3"/>
  <c r="U99" i="3"/>
  <c r="W99" i="3" s="1"/>
  <c r="L99" i="3"/>
  <c r="F99" i="3"/>
  <c r="E99" i="3"/>
  <c r="U98" i="3"/>
  <c r="W98" i="3" s="1"/>
  <c r="L98" i="3"/>
  <c r="F98" i="3"/>
  <c r="E98" i="3"/>
  <c r="W97" i="3"/>
  <c r="U97" i="3"/>
  <c r="L97" i="3"/>
  <c r="F97" i="3"/>
  <c r="E97" i="3"/>
  <c r="U96" i="3"/>
  <c r="W96" i="3" s="1"/>
  <c r="L96" i="3"/>
  <c r="F96" i="3"/>
  <c r="E96" i="3"/>
  <c r="W95" i="3"/>
  <c r="U95" i="3"/>
  <c r="L95" i="3"/>
  <c r="F95" i="3"/>
  <c r="E95" i="3"/>
  <c r="U94" i="3"/>
  <c r="W94" i="3" s="1"/>
  <c r="L94" i="3"/>
  <c r="F94" i="3"/>
  <c r="E94" i="3"/>
  <c r="U93" i="3"/>
  <c r="W93" i="3" s="1"/>
  <c r="L93" i="3"/>
  <c r="F93" i="3"/>
  <c r="E93" i="3"/>
  <c r="U92" i="3"/>
  <c r="W92" i="3" s="1"/>
  <c r="L92" i="3"/>
  <c r="F92" i="3"/>
  <c r="E92" i="3"/>
  <c r="W91" i="3"/>
  <c r="U91" i="3"/>
  <c r="L91" i="3"/>
  <c r="F91" i="3"/>
  <c r="E91" i="3"/>
  <c r="W90" i="3"/>
  <c r="U90" i="3"/>
  <c r="L90" i="3"/>
  <c r="F90" i="3"/>
  <c r="E90" i="3"/>
  <c r="U89" i="3"/>
  <c r="W89" i="3" s="1"/>
  <c r="L89" i="3"/>
  <c r="F89" i="3"/>
  <c r="E89" i="3"/>
  <c r="U88" i="3"/>
  <c r="W88" i="3" s="1"/>
  <c r="L88" i="3"/>
  <c r="F88" i="3"/>
  <c r="E88" i="3"/>
  <c r="U87" i="3"/>
  <c r="W87" i="3" s="1"/>
  <c r="M87" i="3"/>
  <c r="L87" i="3"/>
  <c r="N87" i="3" s="1"/>
  <c r="F87" i="3"/>
  <c r="E87" i="3"/>
  <c r="U86" i="3"/>
  <c r="W86" i="3" s="1"/>
  <c r="M86" i="3"/>
  <c r="L86" i="3"/>
  <c r="N86" i="3" s="1"/>
  <c r="F86" i="3"/>
  <c r="E86" i="3"/>
  <c r="W85" i="3"/>
  <c r="U85" i="3"/>
  <c r="M85" i="3"/>
  <c r="L85" i="3"/>
  <c r="N85" i="3" s="1"/>
  <c r="F85" i="3"/>
  <c r="E85" i="3"/>
  <c r="U84" i="3"/>
  <c r="U115" i="3" s="1"/>
  <c r="W115" i="3" s="1"/>
  <c r="AG27" i="3" s="1"/>
  <c r="N84" i="3"/>
  <c r="M84" i="3"/>
  <c r="L84" i="3"/>
  <c r="F84" i="3"/>
  <c r="E84" i="3"/>
  <c r="W83" i="3"/>
  <c r="U83" i="3"/>
  <c r="M83" i="3"/>
  <c r="L83" i="3"/>
  <c r="N83" i="3" s="1"/>
  <c r="F83" i="3"/>
  <c r="E83" i="3"/>
  <c r="U82" i="3"/>
  <c r="W82" i="3" s="1"/>
  <c r="M82" i="3"/>
  <c r="N82" i="3" s="1"/>
  <c r="L82" i="3"/>
  <c r="F82" i="3"/>
  <c r="F104" i="3" s="1"/>
  <c r="E82" i="3"/>
  <c r="E104" i="3" s="1"/>
  <c r="B82" i="3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W81" i="3"/>
  <c r="U81" i="3"/>
  <c r="N81" i="3"/>
  <c r="M81" i="3"/>
  <c r="L81" i="3"/>
  <c r="F81" i="3"/>
  <c r="E81" i="3"/>
  <c r="B81" i="3"/>
  <c r="U80" i="3"/>
  <c r="W80" i="3" s="1"/>
  <c r="R80" i="3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M80" i="3"/>
  <c r="N80" i="3" s="1"/>
  <c r="L80" i="3"/>
  <c r="F80" i="3"/>
  <c r="E80" i="3"/>
  <c r="U79" i="3"/>
  <c r="W79" i="3" s="1"/>
  <c r="M79" i="3"/>
  <c r="L79" i="3"/>
  <c r="N79" i="3" s="1"/>
  <c r="D79" i="3"/>
  <c r="C79" i="3"/>
  <c r="V78" i="3"/>
  <c r="T78" i="3"/>
  <c r="S78" i="3"/>
  <c r="M78" i="3"/>
  <c r="L78" i="3"/>
  <c r="N78" i="3" s="1"/>
  <c r="F78" i="3"/>
  <c r="E78" i="3"/>
  <c r="U77" i="3"/>
  <c r="W77" i="3" s="1"/>
  <c r="M77" i="3"/>
  <c r="L77" i="3"/>
  <c r="N77" i="3" s="1"/>
  <c r="F77" i="3"/>
  <c r="E77" i="3"/>
  <c r="U76" i="3"/>
  <c r="W76" i="3" s="1"/>
  <c r="M76" i="3"/>
  <c r="L76" i="3"/>
  <c r="N76" i="3" s="1"/>
  <c r="F76" i="3"/>
  <c r="E76" i="3"/>
  <c r="W75" i="3"/>
  <c r="U75" i="3"/>
  <c r="M75" i="3"/>
  <c r="L75" i="3"/>
  <c r="N75" i="3" s="1"/>
  <c r="F75" i="3"/>
  <c r="E75" i="3"/>
  <c r="U74" i="3"/>
  <c r="W74" i="3" s="1"/>
  <c r="N74" i="3"/>
  <c r="M74" i="3"/>
  <c r="L74" i="3"/>
  <c r="F74" i="3"/>
  <c r="E74" i="3"/>
  <c r="U73" i="3"/>
  <c r="W73" i="3" s="1"/>
  <c r="M73" i="3"/>
  <c r="L73" i="3"/>
  <c r="N73" i="3" s="1"/>
  <c r="F73" i="3"/>
  <c r="E73" i="3"/>
  <c r="W72" i="3"/>
  <c r="U72" i="3"/>
  <c r="M72" i="3"/>
  <c r="L72" i="3"/>
  <c r="N72" i="3" s="1"/>
  <c r="F72" i="3"/>
  <c r="E72" i="3"/>
  <c r="W71" i="3"/>
  <c r="U71" i="3"/>
  <c r="N71" i="3"/>
  <c r="M71" i="3"/>
  <c r="L71" i="3"/>
  <c r="F71" i="3"/>
  <c r="E71" i="3"/>
  <c r="W70" i="3"/>
  <c r="U70" i="3"/>
  <c r="M70" i="3"/>
  <c r="N70" i="3" s="1"/>
  <c r="L70" i="3"/>
  <c r="F70" i="3"/>
  <c r="E70" i="3"/>
  <c r="W69" i="3"/>
  <c r="U69" i="3"/>
  <c r="M69" i="3"/>
  <c r="N69" i="3" s="1"/>
  <c r="L69" i="3"/>
  <c r="F69" i="3"/>
  <c r="E69" i="3"/>
  <c r="U68" i="3"/>
  <c r="W68" i="3" s="1"/>
  <c r="N68" i="3"/>
  <c r="M68" i="3"/>
  <c r="L68" i="3"/>
  <c r="F68" i="3"/>
  <c r="E68" i="3"/>
  <c r="U67" i="3"/>
  <c r="W67" i="3" s="1"/>
  <c r="N67" i="3"/>
  <c r="M67" i="3"/>
  <c r="L67" i="3"/>
  <c r="F67" i="3"/>
  <c r="E67" i="3"/>
  <c r="U66" i="3"/>
  <c r="W66" i="3" s="1"/>
  <c r="N66" i="3"/>
  <c r="M66" i="3"/>
  <c r="L66" i="3"/>
  <c r="F66" i="3"/>
  <c r="E66" i="3"/>
  <c r="U65" i="3"/>
  <c r="W65" i="3" s="1"/>
  <c r="N65" i="3"/>
  <c r="M65" i="3"/>
  <c r="L65" i="3"/>
  <c r="F65" i="3"/>
  <c r="E65" i="3"/>
  <c r="U64" i="3"/>
  <c r="W64" i="3" s="1"/>
  <c r="M64" i="3"/>
  <c r="L64" i="3"/>
  <c r="N64" i="3" s="1"/>
  <c r="F64" i="3"/>
  <c r="E64" i="3"/>
  <c r="U63" i="3"/>
  <c r="W63" i="3" s="1"/>
  <c r="M63" i="3"/>
  <c r="L63" i="3"/>
  <c r="N63" i="3" s="1"/>
  <c r="F63" i="3"/>
  <c r="E63" i="3"/>
  <c r="W62" i="3"/>
  <c r="U62" i="3"/>
  <c r="M62" i="3"/>
  <c r="L62" i="3"/>
  <c r="N62" i="3" s="1"/>
  <c r="F62" i="3"/>
  <c r="E62" i="3"/>
  <c r="U61" i="3"/>
  <c r="W61" i="3" s="1"/>
  <c r="M61" i="3"/>
  <c r="L61" i="3"/>
  <c r="N61" i="3" s="1"/>
  <c r="F61" i="3"/>
  <c r="E61" i="3"/>
  <c r="AI60" i="3"/>
  <c r="AH60" i="3"/>
  <c r="AC60" i="3"/>
  <c r="AB60" i="3"/>
  <c r="AA60" i="3"/>
  <c r="U60" i="3"/>
  <c r="W60" i="3" s="1"/>
  <c r="N60" i="3"/>
  <c r="M60" i="3"/>
  <c r="L60" i="3"/>
  <c r="F60" i="3"/>
  <c r="E60" i="3"/>
  <c r="AD59" i="3"/>
  <c r="AD60" i="3" s="1"/>
  <c r="AC59" i="3"/>
  <c r="W59" i="3"/>
  <c r="U59" i="3"/>
  <c r="M59" i="3"/>
  <c r="L59" i="3"/>
  <c r="N59" i="3" s="1"/>
  <c r="F59" i="3"/>
  <c r="E59" i="3"/>
  <c r="AD58" i="3"/>
  <c r="AC58" i="3"/>
  <c r="W58" i="3"/>
  <c r="U58" i="3"/>
  <c r="M58" i="3"/>
  <c r="L58" i="3"/>
  <c r="N58" i="3" s="1"/>
  <c r="F58" i="3"/>
  <c r="E58" i="3"/>
  <c r="AD57" i="3"/>
  <c r="AC57" i="3"/>
  <c r="W57" i="3"/>
  <c r="U57" i="3"/>
  <c r="M57" i="3"/>
  <c r="L57" i="3"/>
  <c r="N57" i="3" s="1"/>
  <c r="F57" i="3"/>
  <c r="E57" i="3"/>
  <c r="AD56" i="3"/>
  <c r="AC56" i="3"/>
  <c r="W56" i="3"/>
  <c r="U56" i="3"/>
  <c r="M56" i="3"/>
  <c r="N56" i="3" s="1"/>
  <c r="L56" i="3"/>
  <c r="F56" i="3"/>
  <c r="F79" i="3" s="1"/>
  <c r="E56" i="3"/>
  <c r="E79" i="3" s="1"/>
  <c r="G79" i="3" s="1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AD55" i="3"/>
  <c r="AC55" i="3"/>
  <c r="U55" i="3"/>
  <c r="W55" i="3" s="1"/>
  <c r="N55" i="3"/>
  <c r="O91" i="3" s="1"/>
  <c r="AF58" i="3" s="1"/>
  <c r="M55" i="3"/>
  <c r="L55" i="3"/>
  <c r="F55" i="3"/>
  <c r="E55" i="3"/>
  <c r="AD54" i="3"/>
  <c r="AC54" i="3"/>
  <c r="U54" i="3"/>
  <c r="W54" i="3" s="1"/>
  <c r="N54" i="3"/>
  <c r="M54" i="3"/>
  <c r="L54" i="3"/>
  <c r="F54" i="3"/>
  <c r="D54" i="3"/>
  <c r="C54" i="3"/>
  <c r="AD53" i="3"/>
  <c r="AC53" i="3"/>
  <c r="U53" i="3"/>
  <c r="W53" i="3" s="1"/>
  <c r="M53" i="3"/>
  <c r="L53" i="3"/>
  <c r="N53" i="3" s="1"/>
  <c r="F53" i="3"/>
  <c r="E53" i="3"/>
  <c r="AI52" i="3"/>
  <c r="AH52" i="3"/>
  <c r="AB52" i="3"/>
  <c r="AA52" i="3"/>
  <c r="U52" i="3"/>
  <c r="W52" i="3" s="1"/>
  <c r="M52" i="3"/>
  <c r="L52" i="3"/>
  <c r="N52" i="3" s="1"/>
  <c r="F52" i="3"/>
  <c r="E52" i="3"/>
  <c r="AD51" i="3"/>
  <c r="AC51" i="3"/>
  <c r="U51" i="3"/>
  <c r="W51" i="3" s="1"/>
  <c r="N51" i="3"/>
  <c r="M51" i="3"/>
  <c r="L51" i="3"/>
  <c r="F51" i="3"/>
  <c r="E51" i="3"/>
  <c r="AD50" i="3"/>
  <c r="AC50" i="3"/>
  <c r="W50" i="3"/>
  <c r="U50" i="3"/>
  <c r="N50" i="3"/>
  <c r="M50" i="3"/>
  <c r="L50" i="3"/>
  <c r="F50" i="3"/>
  <c r="E50" i="3"/>
  <c r="AD49" i="3"/>
  <c r="AC49" i="3"/>
  <c r="U49" i="3"/>
  <c r="W49" i="3" s="1"/>
  <c r="M49" i="3"/>
  <c r="N49" i="3" s="1"/>
  <c r="L49" i="3"/>
  <c r="F49" i="3"/>
  <c r="E49" i="3"/>
  <c r="AD48" i="3"/>
  <c r="AC48" i="3"/>
  <c r="AC52" i="3" s="1"/>
  <c r="U48" i="3"/>
  <c r="W48" i="3" s="1"/>
  <c r="M48" i="3"/>
  <c r="L48" i="3"/>
  <c r="N48" i="3" s="1"/>
  <c r="F48" i="3"/>
  <c r="E48" i="3"/>
  <c r="AD47" i="3"/>
  <c r="AC47" i="3"/>
  <c r="W47" i="3"/>
  <c r="U47" i="3"/>
  <c r="U78" i="3" s="1"/>
  <c r="W78" i="3" s="1"/>
  <c r="M47" i="3"/>
  <c r="L47" i="3"/>
  <c r="N47" i="3" s="1"/>
  <c r="F47" i="3"/>
  <c r="E47" i="3"/>
  <c r="AD46" i="3"/>
  <c r="AC46" i="3"/>
  <c r="W46" i="3"/>
  <c r="U46" i="3"/>
  <c r="M46" i="3"/>
  <c r="L46" i="3"/>
  <c r="N46" i="3" s="1"/>
  <c r="F46" i="3"/>
  <c r="E46" i="3"/>
  <c r="AD45" i="3"/>
  <c r="AC45" i="3"/>
  <c r="W45" i="3"/>
  <c r="U45" i="3"/>
  <c r="M45" i="3"/>
  <c r="L45" i="3"/>
  <c r="N45" i="3" s="1"/>
  <c r="F45" i="3"/>
  <c r="E45" i="3"/>
  <c r="AD44" i="3"/>
  <c r="AC44" i="3"/>
  <c r="U44" i="3"/>
  <c r="W44" i="3" s="1"/>
  <c r="M44" i="3"/>
  <c r="N44" i="3" s="1"/>
  <c r="L44" i="3"/>
  <c r="F44" i="3"/>
  <c r="E44" i="3"/>
  <c r="AD43" i="3"/>
  <c r="AC43" i="3"/>
  <c r="U43" i="3"/>
  <c r="W43" i="3" s="1"/>
  <c r="R43" i="3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N43" i="3"/>
  <c r="M43" i="3"/>
  <c r="L43" i="3"/>
  <c r="F43" i="3"/>
  <c r="E43" i="3"/>
  <c r="AD42" i="3"/>
  <c r="AC42" i="3"/>
  <c r="U42" i="3"/>
  <c r="W42" i="3" s="1"/>
  <c r="N42" i="3"/>
  <c r="M42" i="3"/>
  <c r="L42" i="3"/>
  <c r="F42" i="3"/>
  <c r="E42" i="3"/>
  <c r="AD41" i="3"/>
  <c r="AC41" i="3"/>
  <c r="V41" i="3"/>
  <c r="T41" i="3"/>
  <c r="S41" i="3"/>
  <c r="M41" i="3"/>
  <c r="L41" i="3"/>
  <c r="N41" i="3" s="1"/>
  <c r="F41" i="3"/>
  <c r="E41" i="3"/>
  <c r="AD40" i="3"/>
  <c r="AC40" i="3"/>
  <c r="W40" i="3"/>
  <c r="U40" i="3"/>
  <c r="M40" i="3"/>
  <c r="N40" i="3" s="1"/>
  <c r="O76" i="3" s="1"/>
  <c r="AF43" i="3" s="1"/>
  <c r="L40" i="3"/>
  <c r="F40" i="3"/>
  <c r="E40" i="3"/>
  <c r="AI39" i="3"/>
  <c r="AH39" i="3"/>
  <c r="AB39" i="3"/>
  <c r="AA39" i="3"/>
  <c r="U39" i="3"/>
  <c r="W39" i="3" s="1"/>
  <c r="N39" i="3"/>
  <c r="M39" i="3"/>
  <c r="L39" i="3"/>
  <c r="F39" i="3"/>
  <c r="E39" i="3"/>
  <c r="AD38" i="3"/>
  <c r="AC38" i="3"/>
  <c r="W38" i="3"/>
  <c r="U38" i="3"/>
  <c r="N38" i="3"/>
  <c r="M38" i="3"/>
  <c r="L38" i="3"/>
  <c r="F38" i="3"/>
  <c r="E38" i="3"/>
  <c r="AD37" i="3"/>
  <c r="AC37" i="3"/>
  <c r="U37" i="3"/>
  <c r="W37" i="3" s="1"/>
  <c r="M37" i="3"/>
  <c r="L37" i="3"/>
  <c r="N37" i="3" s="1"/>
  <c r="F37" i="3"/>
  <c r="E37" i="3"/>
  <c r="AD36" i="3"/>
  <c r="AC36" i="3"/>
  <c r="U36" i="3"/>
  <c r="W36" i="3" s="1"/>
  <c r="N36" i="3"/>
  <c r="M36" i="3"/>
  <c r="L36" i="3"/>
  <c r="F36" i="3"/>
  <c r="E36" i="3"/>
  <c r="AD35" i="3"/>
  <c r="AD39" i="3" s="1"/>
  <c r="AC35" i="3"/>
  <c r="W35" i="3"/>
  <c r="U35" i="3"/>
  <c r="M35" i="3"/>
  <c r="L35" i="3"/>
  <c r="N35" i="3" s="1"/>
  <c r="F35" i="3"/>
  <c r="E35" i="3"/>
  <c r="AE34" i="3"/>
  <c r="AD34" i="3"/>
  <c r="AC34" i="3"/>
  <c r="W34" i="3"/>
  <c r="U34" i="3"/>
  <c r="M34" i="3"/>
  <c r="L34" i="3"/>
  <c r="N34" i="3" s="1"/>
  <c r="F34" i="3"/>
  <c r="E34" i="3"/>
  <c r="AD33" i="3"/>
  <c r="AC33" i="3"/>
  <c r="W33" i="3"/>
  <c r="U33" i="3"/>
  <c r="M33" i="3"/>
  <c r="L33" i="3"/>
  <c r="N33" i="3" s="1"/>
  <c r="F33" i="3"/>
  <c r="E33" i="3"/>
  <c r="AD32" i="3"/>
  <c r="AC32" i="3"/>
  <c r="W32" i="3"/>
  <c r="U32" i="3"/>
  <c r="M32" i="3"/>
  <c r="L32" i="3"/>
  <c r="N32" i="3" s="1"/>
  <c r="F32" i="3"/>
  <c r="E32" i="3"/>
  <c r="AD31" i="3"/>
  <c r="AC31" i="3"/>
  <c r="W31" i="3"/>
  <c r="U31" i="3"/>
  <c r="M31" i="3"/>
  <c r="L31" i="3"/>
  <c r="N31" i="3" s="1"/>
  <c r="O67" i="3" s="1"/>
  <c r="AF34" i="3" s="1"/>
  <c r="F31" i="3"/>
  <c r="E31" i="3"/>
  <c r="E54" i="3" s="1"/>
  <c r="G54" i="3" s="1"/>
  <c r="B31" i="3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AD30" i="3"/>
  <c r="AC30" i="3"/>
  <c r="U30" i="3"/>
  <c r="W30" i="3" s="1"/>
  <c r="M30" i="3"/>
  <c r="L30" i="3"/>
  <c r="N30" i="3" s="1"/>
  <c r="F30" i="3"/>
  <c r="E30" i="3"/>
  <c r="AE29" i="3"/>
  <c r="AD29" i="3"/>
  <c r="AC29" i="3"/>
  <c r="W29" i="3"/>
  <c r="U29" i="3"/>
  <c r="N29" i="3"/>
  <c r="M29" i="3"/>
  <c r="L29" i="3"/>
  <c r="D29" i="3"/>
  <c r="C29" i="3"/>
  <c r="AD28" i="3"/>
  <c r="AC28" i="3"/>
  <c r="U28" i="3"/>
  <c r="W28" i="3" s="1"/>
  <c r="M28" i="3"/>
  <c r="L28" i="3"/>
  <c r="N28" i="3" s="1"/>
  <c r="F28" i="3"/>
  <c r="E28" i="3"/>
  <c r="AD27" i="3"/>
  <c r="AC27" i="3"/>
  <c r="AC39" i="3" s="1"/>
  <c r="U27" i="3"/>
  <c r="W27" i="3" s="1"/>
  <c r="M27" i="3"/>
  <c r="L27" i="3"/>
  <c r="N27" i="3" s="1"/>
  <c r="F27" i="3"/>
  <c r="E27" i="3"/>
  <c r="E29" i="3" s="1"/>
  <c r="AI26" i="3"/>
  <c r="AH26" i="3"/>
  <c r="AB26" i="3"/>
  <c r="AA26" i="3"/>
  <c r="U26" i="3"/>
  <c r="W26" i="3" s="1"/>
  <c r="M26" i="3"/>
  <c r="L26" i="3"/>
  <c r="N26" i="3" s="1"/>
  <c r="F26" i="3"/>
  <c r="E26" i="3"/>
  <c r="AD25" i="3"/>
  <c r="AC25" i="3"/>
  <c r="U25" i="3"/>
  <c r="W25" i="3" s="1"/>
  <c r="M25" i="3"/>
  <c r="L25" i="3"/>
  <c r="N25" i="3" s="1"/>
  <c r="F25" i="3"/>
  <c r="E25" i="3"/>
  <c r="AD24" i="3"/>
  <c r="AC24" i="3"/>
  <c r="U24" i="3"/>
  <c r="W24" i="3" s="1"/>
  <c r="M24" i="3"/>
  <c r="L24" i="3"/>
  <c r="N24" i="3" s="1"/>
  <c r="F24" i="3"/>
  <c r="E24" i="3"/>
  <c r="AD23" i="3"/>
  <c r="AC23" i="3"/>
  <c r="U23" i="3"/>
  <c r="W23" i="3" s="1"/>
  <c r="M23" i="3"/>
  <c r="L23" i="3"/>
  <c r="N23" i="3" s="1"/>
  <c r="F23" i="3"/>
  <c r="E23" i="3"/>
  <c r="AD22" i="3"/>
  <c r="AC22" i="3"/>
  <c r="U22" i="3"/>
  <c r="W22" i="3" s="1"/>
  <c r="M22" i="3"/>
  <c r="L22" i="3"/>
  <c r="N22" i="3" s="1"/>
  <c r="F22" i="3"/>
  <c r="E22" i="3"/>
  <c r="AD21" i="3"/>
  <c r="AC21" i="3"/>
  <c r="U21" i="3"/>
  <c r="W21" i="3" s="1"/>
  <c r="M21" i="3"/>
  <c r="L21" i="3"/>
  <c r="N21" i="3" s="1"/>
  <c r="F21" i="3"/>
  <c r="E21" i="3"/>
  <c r="AD20" i="3"/>
  <c r="AC20" i="3"/>
  <c r="U20" i="3"/>
  <c r="W20" i="3" s="1"/>
  <c r="M20" i="3"/>
  <c r="L20" i="3"/>
  <c r="N20" i="3" s="1"/>
  <c r="F20" i="3"/>
  <c r="E20" i="3"/>
  <c r="AD19" i="3"/>
  <c r="AC19" i="3"/>
  <c r="U19" i="3"/>
  <c r="W19" i="3" s="1"/>
  <c r="M19" i="3"/>
  <c r="L19" i="3"/>
  <c r="N19" i="3" s="1"/>
  <c r="F19" i="3"/>
  <c r="E19" i="3"/>
  <c r="AD18" i="3"/>
  <c r="AC18" i="3"/>
  <c r="U18" i="3"/>
  <c r="W18" i="3" s="1"/>
  <c r="M18" i="3"/>
  <c r="L18" i="3"/>
  <c r="N18" i="3" s="1"/>
  <c r="F18" i="3"/>
  <c r="E18" i="3"/>
  <c r="AD17" i="3"/>
  <c r="AC17" i="3"/>
  <c r="U17" i="3"/>
  <c r="W17" i="3" s="1"/>
  <c r="M17" i="3"/>
  <c r="L17" i="3"/>
  <c r="N17" i="3" s="1"/>
  <c r="F17" i="3"/>
  <c r="E17" i="3"/>
  <c r="AD16" i="3"/>
  <c r="AC16" i="3"/>
  <c r="U16" i="3"/>
  <c r="W16" i="3" s="1"/>
  <c r="M16" i="3"/>
  <c r="L16" i="3"/>
  <c r="N16" i="3" s="1"/>
  <c r="F16" i="3"/>
  <c r="E16" i="3"/>
  <c r="AD15" i="3"/>
  <c r="AC15" i="3"/>
  <c r="U15" i="3"/>
  <c r="W15" i="3" s="1"/>
  <c r="M15" i="3"/>
  <c r="L15" i="3"/>
  <c r="N15" i="3" s="1"/>
  <c r="F15" i="3"/>
  <c r="E15" i="3"/>
  <c r="AD14" i="3"/>
  <c r="AD26" i="3" s="1"/>
  <c r="AC14" i="3"/>
  <c r="AC26" i="3" s="1"/>
  <c r="U14" i="3"/>
  <c r="W14" i="3" s="1"/>
  <c r="M14" i="3"/>
  <c r="L14" i="3"/>
  <c r="N14" i="3" s="1"/>
  <c r="O50" i="3" s="1"/>
  <c r="AF17" i="3" s="1"/>
  <c r="F14" i="3"/>
  <c r="E14" i="3"/>
  <c r="AI13" i="3"/>
  <c r="AH13" i="3"/>
  <c r="AB13" i="3"/>
  <c r="AA13" i="3"/>
  <c r="U13" i="3"/>
  <c r="W13" i="3" s="1"/>
  <c r="M13" i="3"/>
  <c r="N13" i="3" s="1"/>
  <c r="L13" i="3"/>
  <c r="F13" i="3"/>
  <c r="E13" i="3"/>
  <c r="AD12" i="3"/>
  <c r="AC12" i="3"/>
  <c r="U12" i="3"/>
  <c r="W12" i="3" s="1"/>
  <c r="M12" i="3"/>
  <c r="N12" i="3" s="1"/>
  <c r="L12" i="3"/>
  <c r="F12" i="3"/>
  <c r="E12" i="3"/>
  <c r="AD11" i="3"/>
  <c r="AC11" i="3"/>
  <c r="U11" i="3"/>
  <c r="W11" i="3" s="1"/>
  <c r="M11" i="3"/>
  <c r="N11" i="3" s="1"/>
  <c r="L11" i="3"/>
  <c r="F11" i="3"/>
  <c r="E11" i="3"/>
  <c r="AD10" i="3"/>
  <c r="AC10" i="3"/>
  <c r="U10" i="3"/>
  <c r="W10" i="3" s="1"/>
  <c r="M10" i="3"/>
  <c r="N10" i="3" s="1"/>
  <c r="L10" i="3"/>
  <c r="F10" i="3"/>
  <c r="E10" i="3"/>
  <c r="AD9" i="3"/>
  <c r="AC9" i="3"/>
  <c r="U9" i="3"/>
  <c r="W9" i="3" s="1"/>
  <c r="M9" i="3"/>
  <c r="N9" i="3" s="1"/>
  <c r="L9" i="3"/>
  <c r="F9" i="3"/>
  <c r="E9" i="3"/>
  <c r="AD8" i="3"/>
  <c r="AC8" i="3"/>
  <c r="U8" i="3"/>
  <c r="W8" i="3" s="1"/>
  <c r="M8" i="3"/>
  <c r="N8" i="3" s="1"/>
  <c r="L8" i="3"/>
  <c r="F8" i="3"/>
  <c r="E8" i="3"/>
  <c r="AD7" i="3"/>
  <c r="AC7" i="3"/>
  <c r="U7" i="3"/>
  <c r="W7" i="3" s="1"/>
  <c r="M7" i="3"/>
  <c r="N7" i="3" s="1"/>
  <c r="L7" i="3"/>
  <c r="F7" i="3"/>
  <c r="E7" i="3"/>
  <c r="AD6" i="3"/>
  <c r="AC6" i="3"/>
  <c r="Z6" i="3"/>
  <c r="Z7" i="3" s="1"/>
  <c r="Z8" i="3" s="1"/>
  <c r="Z9" i="3" s="1"/>
  <c r="Z10" i="3" s="1"/>
  <c r="Z11" i="3" s="1"/>
  <c r="Z12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3" i="3" s="1"/>
  <c r="Z54" i="3" s="1"/>
  <c r="Z55" i="3" s="1"/>
  <c r="Z56" i="3" s="1"/>
  <c r="Z57" i="3" s="1"/>
  <c r="Z58" i="3" s="1"/>
  <c r="Z59" i="3" s="1"/>
  <c r="U6" i="3"/>
  <c r="W6" i="3" s="1"/>
  <c r="R6" i="3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M6" i="3"/>
  <c r="N6" i="3" s="1"/>
  <c r="L6" i="3"/>
  <c r="I6" i="3"/>
  <c r="F6" i="3"/>
  <c r="E6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AD5" i="3"/>
  <c r="AD13" i="3" s="1"/>
  <c r="AC5" i="3"/>
  <c r="AC13" i="3" s="1"/>
  <c r="W5" i="3"/>
  <c r="U5" i="3"/>
  <c r="M5" i="3"/>
  <c r="L5" i="3"/>
  <c r="N5" i="3" s="1"/>
  <c r="F5" i="3"/>
  <c r="E5" i="3"/>
  <c r="V189" i="2"/>
  <c r="T189" i="2"/>
  <c r="S189" i="2"/>
  <c r="W188" i="2"/>
  <c r="U188" i="2"/>
  <c r="W187" i="2"/>
  <c r="U187" i="2"/>
  <c r="U186" i="2"/>
  <c r="W186" i="2" s="1"/>
  <c r="U185" i="2"/>
  <c r="W185" i="2" s="1"/>
  <c r="U184" i="2"/>
  <c r="W184" i="2" s="1"/>
  <c r="U183" i="2"/>
  <c r="W183" i="2" s="1"/>
  <c r="U182" i="2"/>
  <c r="W182" i="2" s="1"/>
  <c r="W181" i="2"/>
  <c r="U181" i="2"/>
  <c r="W180" i="2"/>
  <c r="U180" i="2"/>
  <c r="W179" i="2"/>
  <c r="U179" i="2"/>
  <c r="W178" i="2"/>
  <c r="U178" i="2"/>
  <c r="U177" i="2"/>
  <c r="W177" i="2" s="1"/>
  <c r="U176" i="2"/>
  <c r="W176" i="2" s="1"/>
  <c r="U175" i="2"/>
  <c r="W175" i="2" s="1"/>
  <c r="W174" i="2"/>
  <c r="U174" i="2"/>
  <c r="U173" i="2"/>
  <c r="W173" i="2" s="1"/>
  <c r="W172" i="2"/>
  <c r="U172" i="2"/>
  <c r="W171" i="2"/>
  <c r="U171" i="2"/>
  <c r="U170" i="2"/>
  <c r="W170" i="2" s="1"/>
  <c r="U169" i="2"/>
  <c r="W169" i="2" s="1"/>
  <c r="U168" i="2"/>
  <c r="W168" i="2" s="1"/>
  <c r="U167" i="2"/>
  <c r="W167" i="2" s="1"/>
  <c r="U166" i="2"/>
  <c r="W166" i="2" s="1"/>
  <c r="W165" i="2"/>
  <c r="U165" i="2"/>
  <c r="W164" i="2"/>
  <c r="U164" i="2"/>
  <c r="W163" i="2"/>
  <c r="U163" i="2"/>
  <c r="W162" i="2"/>
  <c r="U162" i="2"/>
  <c r="U161" i="2"/>
  <c r="W161" i="2" s="1"/>
  <c r="U160" i="2"/>
  <c r="W160" i="2" s="1"/>
  <c r="U159" i="2"/>
  <c r="W159" i="2" s="1"/>
  <c r="W158" i="2"/>
  <c r="U158" i="2"/>
  <c r="U157" i="2"/>
  <c r="W157" i="2" s="1"/>
  <c r="W156" i="2"/>
  <c r="U156" i="2"/>
  <c r="W155" i="2"/>
  <c r="U155" i="2"/>
  <c r="U154" i="2"/>
  <c r="W154" i="2" s="1"/>
  <c r="R154" i="2"/>
  <c r="R155" i="2" s="1"/>
  <c r="R156" i="2" s="1"/>
  <c r="R157" i="2" s="1"/>
  <c r="R158" i="2" s="1"/>
  <c r="R159" i="2" s="1"/>
  <c r="R160" i="2" s="1"/>
  <c r="R161" i="2" s="1"/>
  <c r="R162" i="2" s="1"/>
  <c r="R163" i="2" s="1"/>
  <c r="R164" i="2" s="1"/>
  <c r="R165" i="2" s="1"/>
  <c r="R166" i="2" s="1"/>
  <c r="R167" i="2" s="1"/>
  <c r="R168" i="2" s="1"/>
  <c r="R169" i="2" s="1"/>
  <c r="R170" i="2" s="1"/>
  <c r="R171" i="2" s="1"/>
  <c r="R172" i="2" s="1"/>
  <c r="R173" i="2" s="1"/>
  <c r="R174" i="2" s="1"/>
  <c r="R175" i="2" s="1"/>
  <c r="R176" i="2" s="1"/>
  <c r="R177" i="2" s="1"/>
  <c r="R178" i="2" s="1"/>
  <c r="R179" i="2" s="1"/>
  <c r="R180" i="2" s="1"/>
  <c r="R181" i="2" s="1"/>
  <c r="R182" i="2" s="1"/>
  <c r="R183" i="2" s="1"/>
  <c r="R184" i="2" s="1"/>
  <c r="R185" i="2" s="1"/>
  <c r="R186" i="2" s="1"/>
  <c r="R187" i="2" s="1"/>
  <c r="R188" i="2" s="1"/>
  <c r="D154" i="2"/>
  <c r="C154" i="2"/>
  <c r="W153" i="2"/>
  <c r="U153" i="2"/>
  <c r="F153" i="2"/>
  <c r="E153" i="2"/>
  <c r="V152" i="2"/>
  <c r="T152" i="2"/>
  <c r="S152" i="2"/>
  <c r="F152" i="2"/>
  <c r="E152" i="2"/>
  <c r="W151" i="2"/>
  <c r="U151" i="2"/>
  <c r="F151" i="2"/>
  <c r="E151" i="2"/>
  <c r="U150" i="2"/>
  <c r="W150" i="2" s="1"/>
  <c r="F150" i="2"/>
  <c r="E150" i="2"/>
  <c r="U149" i="2"/>
  <c r="W149" i="2" s="1"/>
  <c r="F149" i="2"/>
  <c r="E149" i="2"/>
  <c r="U148" i="2"/>
  <c r="W148" i="2" s="1"/>
  <c r="F148" i="2"/>
  <c r="E148" i="2"/>
  <c r="W147" i="2"/>
  <c r="U147" i="2"/>
  <c r="F147" i="2"/>
  <c r="E147" i="2"/>
  <c r="U146" i="2"/>
  <c r="W146" i="2" s="1"/>
  <c r="F146" i="2"/>
  <c r="E146" i="2"/>
  <c r="U145" i="2"/>
  <c r="W145" i="2" s="1"/>
  <c r="F145" i="2"/>
  <c r="E145" i="2"/>
  <c r="W144" i="2"/>
  <c r="U144" i="2"/>
  <c r="F144" i="2"/>
  <c r="E144" i="2"/>
  <c r="W143" i="2"/>
  <c r="U143" i="2"/>
  <c r="F143" i="2"/>
  <c r="E143" i="2"/>
  <c r="U142" i="2"/>
  <c r="W142" i="2" s="1"/>
  <c r="F142" i="2"/>
  <c r="E142" i="2"/>
  <c r="U141" i="2"/>
  <c r="W141" i="2" s="1"/>
  <c r="F141" i="2"/>
  <c r="E141" i="2"/>
  <c r="U140" i="2"/>
  <c r="W140" i="2" s="1"/>
  <c r="F140" i="2"/>
  <c r="E140" i="2"/>
  <c r="W139" i="2"/>
  <c r="U139" i="2"/>
  <c r="F139" i="2"/>
  <c r="E139" i="2"/>
  <c r="U138" i="2"/>
  <c r="W138" i="2" s="1"/>
  <c r="F138" i="2"/>
  <c r="E138" i="2"/>
  <c r="U137" i="2"/>
  <c r="W137" i="2" s="1"/>
  <c r="F137" i="2"/>
  <c r="E137" i="2"/>
  <c r="W136" i="2"/>
  <c r="U136" i="2"/>
  <c r="F136" i="2"/>
  <c r="E136" i="2"/>
  <c r="W135" i="2"/>
  <c r="U135" i="2"/>
  <c r="F135" i="2"/>
  <c r="E135" i="2"/>
  <c r="U134" i="2"/>
  <c r="W134" i="2" s="1"/>
  <c r="F134" i="2"/>
  <c r="E134" i="2"/>
  <c r="U133" i="2"/>
  <c r="W133" i="2" s="1"/>
  <c r="F133" i="2"/>
  <c r="F154" i="2" s="1"/>
  <c r="E133" i="2"/>
  <c r="E154" i="2" s="1"/>
  <c r="U132" i="2"/>
  <c r="W132" i="2" s="1"/>
  <c r="F132" i="2"/>
  <c r="E132" i="2"/>
  <c r="W131" i="2"/>
  <c r="U131" i="2"/>
  <c r="F131" i="2"/>
  <c r="E131" i="2"/>
  <c r="U130" i="2"/>
  <c r="W130" i="2" s="1"/>
  <c r="F130" i="2"/>
  <c r="E130" i="2"/>
  <c r="U129" i="2"/>
  <c r="W129" i="2" s="1"/>
  <c r="D129" i="2"/>
  <c r="C129" i="2"/>
  <c r="U128" i="2"/>
  <c r="W128" i="2" s="1"/>
  <c r="F128" i="2"/>
  <c r="E128" i="2"/>
  <c r="U127" i="2"/>
  <c r="W127" i="2" s="1"/>
  <c r="F127" i="2"/>
  <c r="E127" i="2"/>
  <c r="W126" i="2"/>
  <c r="AG38" i="2" s="1"/>
  <c r="U126" i="2"/>
  <c r="F126" i="2"/>
  <c r="E126" i="2"/>
  <c r="U125" i="2"/>
  <c r="W125" i="2" s="1"/>
  <c r="AG37" i="2" s="1"/>
  <c r="F125" i="2"/>
  <c r="E125" i="2"/>
  <c r="U124" i="2"/>
  <c r="W124" i="2" s="1"/>
  <c r="AG36" i="2" s="1"/>
  <c r="F124" i="2"/>
  <c r="E124" i="2"/>
  <c r="W123" i="2"/>
  <c r="U123" i="2"/>
  <c r="F123" i="2"/>
  <c r="E123" i="2"/>
  <c r="W122" i="2"/>
  <c r="AG34" i="2" s="1"/>
  <c r="U122" i="2"/>
  <c r="F122" i="2"/>
  <c r="E122" i="2"/>
  <c r="U121" i="2"/>
  <c r="W121" i="2" s="1"/>
  <c r="AG33" i="2" s="1"/>
  <c r="R121" i="2"/>
  <c r="R122" i="2" s="1"/>
  <c r="R123" i="2" s="1"/>
  <c r="R124" i="2" s="1"/>
  <c r="R125" i="2" s="1"/>
  <c r="R126" i="2" s="1"/>
  <c r="R127" i="2" s="1"/>
  <c r="R128" i="2" s="1"/>
  <c r="R129" i="2" s="1"/>
  <c r="R130" i="2" s="1"/>
  <c r="R131" i="2" s="1"/>
  <c r="R132" i="2" s="1"/>
  <c r="R133" i="2" s="1"/>
  <c r="R134" i="2" s="1"/>
  <c r="R135" i="2" s="1"/>
  <c r="R136" i="2" s="1"/>
  <c r="R137" i="2" s="1"/>
  <c r="R138" i="2" s="1"/>
  <c r="R139" i="2" s="1"/>
  <c r="R140" i="2" s="1"/>
  <c r="R141" i="2" s="1"/>
  <c r="R142" i="2" s="1"/>
  <c r="R143" i="2" s="1"/>
  <c r="R144" i="2" s="1"/>
  <c r="R145" i="2" s="1"/>
  <c r="R146" i="2" s="1"/>
  <c r="R147" i="2" s="1"/>
  <c r="R148" i="2" s="1"/>
  <c r="R149" i="2" s="1"/>
  <c r="R150" i="2" s="1"/>
  <c r="R151" i="2" s="1"/>
  <c r="F121" i="2"/>
  <c r="E121" i="2"/>
  <c r="U120" i="2"/>
  <c r="W120" i="2" s="1"/>
  <c r="AG32" i="2" s="1"/>
  <c r="F120" i="2"/>
  <c r="E120" i="2"/>
  <c r="U119" i="2"/>
  <c r="W119" i="2" s="1"/>
  <c r="AG31" i="2" s="1"/>
  <c r="F119" i="2"/>
  <c r="E119" i="2"/>
  <c r="W118" i="2"/>
  <c r="AG30" i="2" s="1"/>
  <c r="U118" i="2"/>
  <c r="F118" i="2"/>
  <c r="E118" i="2"/>
  <c r="U117" i="2"/>
  <c r="W117" i="2" s="1"/>
  <c r="AG29" i="2" s="1"/>
  <c r="R117" i="2"/>
  <c r="R118" i="2" s="1"/>
  <c r="R119" i="2" s="1"/>
  <c r="R120" i="2" s="1"/>
  <c r="F117" i="2"/>
  <c r="E117" i="2"/>
  <c r="U116" i="2"/>
  <c r="W116" i="2" s="1"/>
  <c r="F116" i="2"/>
  <c r="E116" i="2"/>
  <c r="V115" i="2"/>
  <c r="T115" i="2"/>
  <c r="S115" i="2"/>
  <c r="F115" i="2"/>
  <c r="E115" i="2"/>
  <c r="U114" i="2"/>
  <c r="W114" i="2" s="1"/>
  <c r="F114" i="2"/>
  <c r="E114" i="2"/>
  <c r="U113" i="2"/>
  <c r="W113" i="2" s="1"/>
  <c r="F113" i="2"/>
  <c r="E113" i="2"/>
  <c r="W112" i="2"/>
  <c r="U112" i="2"/>
  <c r="F112" i="2"/>
  <c r="E112" i="2"/>
  <c r="W111" i="2"/>
  <c r="U111" i="2"/>
  <c r="F111" i="2"/>
  <c r="E111" i="2"/>
  <c r="U110" i="2"/>
  <c r="W110" i="2" s="1"/>
  <c r="F110" i="2"/>
  <c r="E110" i="2"/>
  <c r="U109" i="2"/>
  <c r="W109" i="2" s="1"/>
  <c r="F109" i="2"/>
  <c r="E109" i="2"/>
  <c r="W108" i="2"/>
  <c r="U108" i="2"/>
  <c r="F108" i="2"/>
  <c r="F129" i="2" s="1"/>
  <c r="E108" i="2"/>
  <c r="U107" i="2"/>
  <c r="W107" i="2" s="1"/>
  <c r="F107" i="2"/>
  <c r="E107" i="2"/>
  <c r="B107" i="2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U106" i="2"/>
  <c r="W106" i="2" s="1"/>
  <c r="F106" i="2"/>
  <c r="E106" i="2"/>
  <c r="B106" i="2"/>
  <c r="U105" i="2"/>
  <c r="W105" i="2" s="1"/>
  <c r="F105" i="2"/>
  <c r="E105" i="2"/>
  <c r="U104" i="2"/>
  <c r="W104" i="2" s="1"/>
  <c r="D104" i="2"/>
  <c r="C104" i="2"/>
  <c r="U103" i="2"/>
  <c r="W103" i="2" s="1"/>
  <c r="F103" i="2"/>
  <c r="E103" i="2"/>
  <c r="W102" i="2"/>
  <c r="U102" i="2"/>
  <c r="F102" i="2"/>
  <c r="E102" i="2"/>
  <c r="W101" i="2"/>
  <c r="U101" i="2"/>
  <c r="F101" i="2"/>
  <c r="E101" i="2"/>
  <c r="U100" i="2"/>
  <c r="W100" i="2" s="1"/>
  <c r="L100" i="2"/>
  <c r="F100" i="2"/>
  <c r="E100" i="2"/>
  <c r="U99" i="2"/>
  <c r="W99" i="2" s="1"/>
  <c r="L99" i="2"/>
  <c r="F99" i="2"/>
  <c r="E99" i="2"/>
  <c r="W98" i="2"/>
  <c r="U98" i="2"/>
  <c r="L98" i="2"/>
  <c r="F98" i="2"/>
  <c r="E98" i="2"/>
  <c r="U97" i="2"/>
  <c r="W97" i="2" s="1"/>
  <c r="L97" i="2"/>
  <c r="F97" i="2"/>
  <c r="E97" i="2"/>
  <c r="W96" i="2"/>
  <c r="U96" i="2"/>
  <c r="L96" i="2"/>
  <c r="F96" i="2"/>
  <c r="E96" i="2"/>
  <c r="W95" i="2"/>
  <c r="U95" i="2"/>
  <c r="L95" i="2"/>
  <c r="F95" i="2"/>
  <c r="E95" i="2"/>
  <c r="U94" i="2"/>
  <c r="W94" i="2" s="1"/>
  <c r="L94" i="2"/>
  <c r="F94" i="2"/>
  <c r="E94" i="2"/>
  <c r="W93" i="2"/>
  <c r="U93" i="2"/>
  <c r="L93" i="2"/>
  <c r="F93" i="2"/>
  <c r="E93" i="2"/>
  <c r="U92" i="2"/>
  <c r="W92" i="2" s="1"/>
  <c r="L92" i="2"/>
  <c r="F92" i="2"/>
  <c r="E92" i="2"/>
  <c r="U91" i="2"/>
  <c r="W91" i="2" s="1"/>
  <c r="L91" i="2"/>
  <c r="F91" i="2"/>
  <c r="E91" i="2"/>
  <c r="W90" i="2"/>
  <c r="U90" i="2"/>
  <c r="L90" i="2"/>
  <c r="F90" i="2"/>
  <c r="E90" i="2"/>
  <c r="U89" i="2"/>
  <c r="W89" i="2" s="1"/>
  <c r="L89" i="2"/>
  <c r="F89" i="2"/>
  <c r="E89" i="2"/>
  <c r="U88" i="2"/>
  <c r="W88" i="2" s="1"/>
  <c r="L88" i="2"/>
  <c r="F88" i="2"/>
  <c r="E88" i="2"/>
  <c r="W87" i="2"/>
  <c r="U87" i="2"/>
  <c r="M87" i="2"/>
  <c r="N87" i="2" s="1"/>
  <c r="L87" i="2"/>
  <c r="F87" i="2"/>
  <c r="E87" i="2"/>
  <c r="U86" i="2"/>
  <c r="W86" i="2" s="1"/>
  <c r="M86" i="2"/>
  <c r="N86" i="2" s="1"/>
  <c r="L86" i="2"/>
  <c r="F86" i="2"/>
  <c r="E86" i="2"/>
  <c r="U85" i="2"/>
  <c r="W85" i="2" s="1"/>
  <c r="N85" i="2"/>
  <c r="M85" i="2"/>
  <c r="L85" i="2"/>
  <c r="F85" i="2"/>
  <c r="E85" i="2"/>
  <c r="U84" i="2"/>
  <c r="W84" i="2" s="1"/>
  <c r="N84" i="2"/>
  <c r="M84" i="2"/>
  <c r="L84" i="2"/>
  <c r="F84" i="2"/>
  <c r="E84" i="2"/>
  <c r="U83" i="2"/>
  <c r="W83" i="2" s="1"/>
  <c r="M83" i="2"/>
  <c r="L83" i="2"/>
  <c r="N83" i="2" s="1"/>
  <c r="F83" i="2"/>
  <c r="F104" i="2" s="1"/>
  <c r="E83" i="2"/>
  <c r="U82" i="2"/>
  <c r="W82" i="2" s="1"/>
  <c r="M82" i="2"/>
  <c r="L82" i="2"/>
  <c r="N82" i="2" s="1"/>
  <c r="F82" i="2"/>
  <c r="E82" i="2"/>
  <c r="W81" i="2"/>
  <c r="U81" i="2"/>
  <c r="R81" i="2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M81" i="2"/>
  <c r="L81" i="2"/>
  <c r="N81" i="2" s="1"/>
  <c r="F81" i="2"/>
  <c r="E81" i="2"/>
  <c r="B81" i="2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W80" i="2"/>
  <c r="U80" i="2"/>
  <c r="R80" i="2"/>
  <c r="M80" i="2"/>
  <c r="L80" i="2"/>
  <c r="N80" i="2" s="1"/>
  <c r="F80" i="2"/>
  <c r="E80" i="2"/>
  <c r="U79" i="2"/>
  <c r="W79" i="2" s="1"/>
  <c r="N79" i="2"/>
  <c r="M79" i="2"/>
  <c r="L79" i="2"/>
  <c r="D79" i="2"/>
  <c r="C79" i="2"/>
  <c r="V78" i="2"/>
  <c r="U78" i="2"/>
  <c r="W78" i="2" s="1"/>
  <c r="AG20" i="2" s="1"/>
  <c r="T78" i="2"/>
  <c r="S78" i="2"/>
  <c r="M78" i="2"/>
  <c r="N78" i="2" s="1"/>
  <c r="L78" i="2"/>
  <c r="F78" i="2"/>
  <c r="E78" i="2"/>
  <c r="W77" i="2"/>
  <c r="U77" i="2"/>
  <c r="M77" i="2"/>
  <c r="N77" i="2" s="1"/>
  <c r="L77" i="2"/>
  <c r="F77" i="2"/>
  <c r="E77" i="2"/>
  <c r="U76" i="2"/>
  <c r="W76" i="2" s="1"/>
  <c r="N76" i="2"/>
  <c r="M76" i="2"/>
  <c r="L76" i="2"/>
  <c r="F76" i="2"/>
  <c r="E76" i="2"/>
  <c r="U75" i="2"/>
  <c r="W75" i="2" s="1"/>
  <c r="N75" i="2"/>
  <c r="M75" i="2"/>
  <c r="L75" i="2"/>
  <c r="F75" i="2"/>
  <c r="E75" i="2"/>
  <c r="U74" i="2"/>
  <c r="W74" i="2" s="1"/>
  <c r="N74" i="2"/>
  <c r="M74" i="2"/>
  <c r="L74" i="2"/>
  <c r="F74" i="2"/>
  <c r="E74" i="2"/>
  <c r="U73" i="2"/>
  <c r="W73" i="2" s="1"/>
  <c r="M73" i="2"/>
  <c r="L73" i="2"/>
  <c r="N73" i="2" s="1"/>
  <c r="F73" i="2"/>
  <c r="E73" i="2"/>
  <c r="U72" i="2"/>
  <c r="W72" i="2" s="1"/>
  <c r="M72" i="2"/>
  <c r="L72" i="2"/>
  <c r="N72" i="2" s="1"/>
  <c r="F72" i="2"/>
  <c r="E72" i="2"/>
  <c r="W71" i="2"/>
  <c r="U71" i="2"/>
  <c r="M71" i="2"/>
  <c r="L71" i="2"/>
  <c r="N71" i="2" s="1"/>
  <c r="F71" i="2"/>
  <c r="E71" i="2"/>
  <c r="W70" i="2"/>
  <c r="U70" i="2"/>
  <c r="M70" i="2"/>
  <c r="L70" i="2"/>
  <c r="N70" i="2" s="1"/>
  <c r="F70" i="2"/>
  <c r="E70" i="2"/>
  <c r="W69" i="2"/>
  <c r="U69" i="2"/>
  <c r="M69" i="2"/>
  <c r="N69" i="2" s="1"/>
  <c r="L69" i="2"/>
  <c r="F69" i="2"/>
  <c r="E69" i="2"/>
  <c r="U68" i="2"/>
  <c r="W68" i="2" s="1"/>
  <c r="M68" i="2"/>
  <c r="L68" i="2"/>
  <c r="N68" i="2" s="1"/>
  <c r="F68" i="2"/>
  <c r="E68" i="2"/>
  <c r="U67" i="2"/>
  <c r="W67" i="2" s="1"/>
  <c r="M67" i="2"/>
  <c r="L67" i="2"/>
  <c r="N67" i="2" s="1"/>
  <c r="F67" i="2"/>
  <c r="E67" i="2"/>
  <c r="U66" i="2"/>
  <c r="W66" i="2" s="1"/>
  <c r="N66" i="2"/>
  <c r="M66" i="2"/>
  <c r="L66" i="2"/>
  <c r="F66" i="2"/>
  <c r="E66" i="2"/>
  <c r="U65" i="2"/>
  <c r="W65" i="2" s="1"/>
  <c r="M65" i="2"/>
  <c r="L65" i="2"/>
  <c r="N65" i="2" s="1"/>
  <c r="F65" i="2"/>
  <c r="E65" i="2"/>
  <c r="W64" i="2"/>
  <c r="U64" i="2"/>
  <c r="M64" i="2"/>
  <c r="L64" i="2"/>
  <c r="N64" i="2" s="1"/>
  <c r="F64" i="2"/>
  <c r="E64" i="2"/>
  <c r="W63" i="2"/>
  <c r="U63" i="2"/>
  <c r="M63" i="2"/>
  <c r="L63" i="2"/>
  <c r="N63" i="2" s="1"/>
  <c r="F63" i="2"/>
  <c r="E63" i="2"/>
  <c r="W62" i="2"/>
  <c r="U62" i="2"/>
  <c r="M62" i="2"/>
  <c r="N62" i="2" s="1"/>
  <c r="L62" i="2"/>
  <c r="F62" i="2"/>
  <c r="E62" i="2"/>
  <c r="U61" i="2"/>
  <c r="W61" i="2" s="1"/>
  <c r="M61" i="2"/>
  <c r="N61" i="2" s="1"/>
  <c r="L61" i="2"/>
  <c r="F61" i="2"/>
  <c r="E61" i="2"/>
  <c r="AI60" i="2"/>
  <c r="AH60" i="2"/>
  <c r="AB60" i="2"/>
  <c r="AA60" i="2"/>
  <c r="U60" i="2"/>
  <c r="W60" i="2" s="1"/>
  <c r="M60" i="2"/>
  <c r="L60" i="2"/>
  <c r="N60" i="2" s="1"/>
  <c r="F60" i="2"/>
  <c r="E60" i="2"/>
  <c r="AD59" i="2"/>
  <c r="AC59" i="2"/>
  <c r="W59" i="2"/>
  <c r="U59" i="2"/>
  <c r="M59" i="2"/>
  <c r="N59" i="2" s="1"/>
  <c r="L59" i="2"/>
  <c r="F59" i="2"/>
  <c r="E59" i="2"/>
  <c r="AD58" i="2"/>
  <c r="AC58" i="2"/>
  <c r="U58" i="2"/>
  <c r="W58" i="2" s="1"/>
  <c r="N58" i="2"/>
  <c r="M58" i="2"/>
  <c r="L58" i="2"/>
  <c r="F58" i="2"/>
  <c r="E58" i="2"/>
  <c r="AD57" i="2"/>
  <c r="AC57" i="2"/>
  <c r="U57" i="2"/>
  <c r="W57" i="2" s="1"/>
  <c r="M57" i="2"/>
  <c r="L57" i="2"/>
  <c r="N57" i="2" s="1"/>
  <c r="F57" i="2"/>
  <c r="E57" i="2"/>
  <c r="AD56" i="2"/>
  <c r="AC56" i="2"/>
  <c r="W56" i="2"/>
  <c r="U56" i="2"/>
  <c r="M56" i="2"/>
  <c r="N56" i="2" s="1"/>
  <c r="L56" i="2"/>
  <c r="F56" i="2"/>
  <c r="E56" i="2"/>
  <c r="E79" i="2" s="1"/>
  <c r="B56" i="2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AD55" i="2"/>
  <c r="AC55" i="2"/>
  <c r="U55" i="2"/>
  <c r="W55" i="2" s="1"/>
  <c r="N55" i="2"/>
  <c r="M55" i="2"/>
  <c r="L55" i="2"/>
  <c r="F55" i="2"/>
  <c r="E55" i="2"/>
  <c r="AD54" i="2"/>
  <c r="AC54" i="2"/>
  <c r="U54" i="2"/>
  <c r="W54" i="2" s="1"/>
  <c r="N54" i="2"/>
  <c r="M54" i="2"/>
  <c r="L54" i="2"/>
  <c r="D54" i="2"/>
  <c r="C54" i="2"/>
  <c r="AD53" i="2"/>
  <c r="AC53" i="2"/>
  <c r="U53" i="2"/>
  <c r="W53" i="2" s="1"/>
  <c r="M53" i="2"/>
  <c r="L53" i="2"/>
  <c r="N53" i="2" s="1"/>
  <c r="F53" i="2"/>
  <c r="E53" i="2"/>
  <c r="AI52" i="2"/>
  <c r="AH52" i="2"/>
  <c r="AC52" i="2"/>
  <c r="AB52" i="2"/>
  <c r="AA52" i="2"/>
  <c r="U52" i="2"/>
  <c r="W52" i="2" s="1"/>
  <c r="M52" i="2"/>
  <c r="N52" i="2" s="1"/>
  <c r="L52" i="2"/>
  <c r="F52" i="2"/>
  <c r="E52" i="2"/>
  <c r="AD51" i="2"/>
  <c r="AC51" i="2"/>
  <c r="U51" i="2"/>
  <c r="W51" i="2" s="1"/>
  <c r="N51" i="2"/>
  <c r="M51" i="2"/>
  <c r="L51" i="2"/>
  <c r="F51" i="2"/>
  <c r="E51" i="2"/>
  <c r="AD50" i="2"/>
  <c r="AC50" i="2"/>
  <c r="W50" i="2"/>
  <c r="U50" i="2"/>
  <c r="M50" i="2"/>
  <c r="L50" i="2"/>
  <c r="N50" i="2" s="1"/>
  <c r="F50" i="2"/>
  <c r="E50" i="2"/>
  <c r="AD49" i="2"/>
  <c r="AC49" i="2"/>
  <c r="U49" i="2"/>
  <c r="W49" i="2" s="1"/>
  <c r="R49" i="2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M49" i="2"/>
  <c r="L49" i="2"/>
  <c r="N49" i="2" s="1"/>
  <c r="F49" i="2"/>
  <c r="E49" i="2"/>
  <c r="AD48" i="2"/>
  <c r="AC48" i="2"/>
  <c r="W48" i="2"/>
  <c r="U48" i="2"/>
  <c r="N48" i="2"/>
  <c r="M48" i="2"/>
  <c r="L48" i="2"/>
  <c r="F48" i="2"/>
  <c r="E48" i="2"/>
  <c r="AD47" i="2"/>
  <c r="AC47" i="2"/>
  <c r="W47" i="2"/>
  <c r="U47" i="2"/>
  <c r="M47" i="2"/>
  <c r="N47" i="2" s="1"/>
  <c r="L47" i="2"/>
  <c r="F47" i="2"/>
  <c r="E47" i="2"/>
  <c r="AD46" i="2"/>
  <c r="AC46" i="2"/>
  <c r="U46" i="2"/>
  <c r="W46" i="2" s="1"/>
  <c r="N46" i="2"/>
  <c r="M46" i="2"/>
  <c r="L46" i="2"/>
  <c r="F46" i="2"/>
  <c r="E46" i="2"/>
  <c r="AD45" i="2"/>
  <c r="AC45" i="2"/>
  <c r="U45" i="2"/>
  <c r="W45" i="2" s="1"/>
  <c r="M45" i="2"/>
  <c r="L45" i="2"/>
  <c r="N45" i="2" s="1"/>
  <c r="F45" i="2"/>
  <c r="E45" i="2"/>
  <c r="AD44" i="2"/>
  <c r="AC44" i="2"/>
  <c r="W44" i="2"/>
  <c r="U44" i="2"/>
  <c r="R44" i="2"/>
  <c r="R45" i="2" s="1"/>
  <c r="R46" i="2" s="1"/>
  <c r="R47" i="2" s="1"/>
  <c r="R48" i="2" s="1"/>
  <c r="M44" i="2"/>
  <c r="N44" i="2" s="1"/>
  <c r="L44" i="2"/>
  <c r="F44" i="2"/>
  <c r="E44" i="2"/>
  <c r="AD43" i="2"/>
  <c r="AC43" i="2"/>
  <c r="U43" i="2"/>
  <c r="W43" i="2" s="1"/>
  <c r="R43" i="2"/>
  <c r="N43" i="2"/>
  <c r="M43" i="2"/>
  <c r="L43" i="2"/>
  <c r="F43" i="2"/>
  <c r="E43" i="2"/>
  <c r="AD42" i="2"/>
  <c r="AC42" i="2"/>
  <c r="W42" i="2"/>
  <c r="U42" i="2"/>
  <c r="N42" i="2"/>
  <c r="M42" i="2"/>
  <c r="L42" i="2"/>
  <c r="F42" i="2"/>
  <c r="E42" i="2"/>
  <c r="AD41" i="2"/>
  <c r="AC41" i="2"/>
  <c r="V41" i="2"/>
  <c r="T41" i="2"/>
  <c r="S41" i="2"/>
  <c r="M41" i="2"/>
  <c r="L41" i="2"/>
  <c r="N41" i="2" s="1"/>
  <c r="F41" i="2"/>
  <c r="E41" i="2"/>
  <c r="AD40" i="2"/>
  <c r="AC40" i="2"/>
  <c r="W40" i="2"/>
  <c r="U40" i="2"/>
  <c r="M40" i="2"/>
  <c r="L40" i="2"/>
  <c r="F40" i="2"/>
  <c r="E40" i="2"/>
  <c r="AI39" i="2"/>
  <c r="AH39" i="2"/>
  <c r="AD39" i="2"/>
  <c r="AB39" i="2"/>
  <c r="AA39" i="2"/>
  <c r="U39" i="2"/>
  <c r="W39" i="2" s="1"/>
  <c r="N39" i="2"/>
  <c r="M39" i="2"/>
  <c r="L39" i="2"/>
  <c r="F39" i="2"/>
  <c r="E39" i="2"/>
  <c r="AD38" i="2"/>
  <c r="AC38" i="2"/>
  <c r="W38" i="2"/>
  <c r="U38" i="2"/>
  <c r="M38" i="2"/>
  <c r="L38" i="2"/>
  <c r="N38" i="2" s="1"/>
  <c r="F38" i="2"/>
  <c r="E38" i="2"/>
  <c r="AD37" i="2"/>
  <c r="AC37" i="2"/>
  <c r="U37" i="2"/>
  <c r="W37" i="2" s="1"/>
  <c r="M37" i="2"/>
  <c r="L37" i="2"/>
  <c r="N37" i="2" s="1"/>
  <c r="F37" i="2"/>
  <c r="E37" i="2"/>
  <c r="B37" i="2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AD36" i="2"/>
  <c r="AC36" i="2"/>
  <c r="W36" i="2"/>
  <c r="U36" i="2"/>
  <c r="M36" i="2"/>
  <c r="L36" i="2"/>
  <c r="N36" i="2" s="1"/>
  <c r="F36" i="2"/>
  <c r="E36" i="2"/>
  <c r="AG35" i="2"/>
  <c r="AD35" i="2"/>
  <c r="AC35" i="2"/>
  <c r="W35" i="2"/>
  <c r="U35" i="2"/>
  <c r="M35" i="2"/>
  <c r="N35" i="2" s="1"/>
  <c r="L35" i="2"/>
  <c r="F35" i="2"/>
  <c r="F54" i="2" s="1"/>
  <c r="E35" i="2"/>
  <c r="AD34" i="2"/>
  <c r="AC34" i="2"/>
  <c r="U34" i="2"/>
  <c r="W34" i="2" s="1"/>
  <c r="N34" i="2"/>
  <c r="M34" i="2"/>
  <c r="L34" i="2"/>
  <c r="F34" i="2"/>
  <c r="E34" i="2"/>
  <c r="AD33" i="2"/>
  <c r="AC33" i="2"/>
  <c r="U33" i="2"/>
  <c r="W33" i="2" s="1"/>
  <c r="N33" i="2"/>
  <c r="M33" i="2"/>
  <c r="L33" i="2"/>
  <c r="F33" i="2"/>
  <c r="E33" i="2"/>
  <c r="AD32" i="2"/>
  <c r="AC32" i="2"/>
  <c r="U32" i="2"/>
  <c r="W32" i="2" s="1"/>
  <c r="N32" i="2"/>
  <c r="M32" i="2"/>
  <c r="L32" i="2"/>
  <c r="F32" i="2"/>
  <c r="E32" i="2"/>
  <c r="AD31" i="2"/>
  <c r="AC31" i="2"/>
  <c r="U31" i="2"/>
  <c r="W31" i="2" s="1"/>
  <c r="N31" i="2"/>
  <c r="M31" i="2"/>
  <c r="L31" i="2"/>
  <c r="F31" i="2"/>
  <c r="E31" i="2"/>
  <c r="B31" i="2"/>
  <c r="B32" i="2" s="1"/>
  <c r="B33" i="2" s="1"/>
  <c r="B34" i="2" s="1"/>
  <c r="B35" i="2" s="1"/>
  <c r="B36" i="2" s="1"/>
  <c r="AD30" i="2"/>
  <c r="AC30" i="2"/>
  <c r="U30" i="2"/>
  <c r="W30" i="2" s="1"/>
  <c r="N30" i="2"/>
  <c r="M30" i="2"/>
  <c r="L30" i="2"/>
  <c r="F30" i="2"/>
  <c r="E30" i="2"/>
  <c r="AD29" i="2"/>
  <c r="AC29" i="2"/>
  <c r="U29" i="2"/>
  <c r="W29" i="2" s="1"/>
  <c r="M29" i="2"/>
  <c r="N29" i="2" s="1"/>
  <c r="L29" i="2"/>
  <c r="D29" i="2"/>
  <c r="C29" i="2"/>
  <c r="AG28" i="2"/>
  <c r="AD28" i="2"/>
  <c r="AC28" i="2"/>
  <c r="W28" i="2"/>
  <c r="U28" i="2"/>
  <c r="M28" i="2"/>
  <c r="L28" i="2"/>
  <c r="N28" i="2" s="1"/>
  <c r="F28" i="2"/>
  <c r="E28" i="2"/>
  <c r="AD27" i="2"/>
  <c r="AC27" i="2"/>
  <c r="W27" i="2"/>
  <c r="U27" i="2"/>
  <c r="M27" i="2"/>
  <c r="L27" i="2"/>
  <c r="N27" i="2" s="1"/>
  <c r="F27" i="2"/>
  <c r="E27" i="2"/>
  <c r="AI26" i="2"/>
  <c r="AH26" i="2"/>
  <c r="AB26" i="2"/>
  <c r="AA26" i="2"/>
  <c r="U26" i="2"/>
  <c r="W26" i="2" s="1"/>
  <c r="M26" i="2"/>
  <c r="L26" i="2"/>
  <c r="N26" i="2" s="1"/>
  <c r="F26" i="2"/>
  <c r="E26" i="2"/>
  <c r="AD25" i="2"/>
  <c r="AC25" i="2"/>
  <c r="U25" i="2"/>
  <c r="W25" i="2" s="1"/>
  <c r="M25" i="2"/>
  <c r="L25" i="2"/>
  <c r="N25" i="2" s="1"/>
  <c r="F25" i="2"/>
  <c r="E25" i="2"/>
  <c r="AD24" i="2"/>
  <c r="AC24" i="2"/>
  <c r="U24" i="2"/>
  <c r="W24" i="2" s="1"/>
  <c r="M24" i="2"/>
  <c r="L24" i="2"/>
  <c r="N24" i="2" s="1"/>
  <c r="F24" i="2"/>
  <c r="E24" i="2"/>
  <c r="AD23" i="2"/>
  <c r="AC23" i="2"/>
  <c r="U23" i="2"/>
  <c r="W23" i="2" s="1"/>
  <c r="M23" i="2"/>
  <c r="L23" i="2"/>
  <c r="N23" i="2" s="1"/>
  <c r="F23" i="2"/>
  <c r="E23" i="2"/>
  <c r="AD22" i="2"/>
  <c r="AC22" i="2"/>
  <c r="U22" i="2"/>
  <c r="W22" i="2" s="1"/>
  <c r="M22" i="2"/>
  <c r="L22" i="2"/>
  <c r="N22" i="2" s="1"/>
  <c r="F22" i="2"/>
  <c r="E22" i="2"/>
  <c r="AD21" i="2"/>
  <c r="AC21" i="2"/>
  <c r="U21" i="2"/>
  <c r="W21" i="2" s="1"/>
  <c r="M21" i="2"/>
  <c r="L21" i="2"/>
  <c r="N21" i="2" s="1"/>
  <c r="F21" i="2"/>
  <c r="E21" i="2"/>
  <c r="AD20" i="2"/>
  <c r="AC20" i="2"/>
  <c r="U20" i="2"/>
  <c r="W20" i="2" s="1"/>
  <c r="M20" i="2"/>
  <c r="L20" i="2"/>
  <c r="N20" i="2" s="1"/>
  <c r="F20" i="2"/>
  <c r="E20" i="2"/>
  <c r="AD19" i="2"/>
  <c r="AC19" i="2"/>
  <c r="U19" i="2"/>
  <c r="W19" i="2" s="1"/>
  <c r="M19" i="2"/>
  <c r="L19" i="2"/>
  <c r="N19" i="2" s="1"/>
  <c r="F19" i="2"/>
  <c r="E19" i="2"/>
  <c r="AG18" i="2"/>
  <c r="AD18" i="2"/>
  <c r="AC18" i="2"/>
  <c r="U18" i="2"/>
  <c r="W18" i="2" s="1"/>
  <c r="M18" i="2"/>
  <c r="L18" i="2"/>
  <c r="N18" i="2" s="1"/>
  <c r="F18" i="2"/>
  <c r="E18" i="2"/>
  <c r="AD17" i="2"/>
  <c r="AC17" i="2"/>
  <c r="U17" i="2"/>
  <c r="W17" i="2" s="1"/>
  <c r="M17" i="2"/>
  <c r="L17" i="2"/>
  <c r="N17" i="2" s="1"/>
  <c r="F17" i="2"/>
  <c r="E17" i="2"/>
  <c r="AD16" i="2"/>
  <c r="AC16" i="2"/>
  <c r="U16" i="2"/>
  <c r="W16" i="2" s="1"/>
  <c r="M16" i="2"/>
  <c r="L16" i="2"/>
  <c r="N16" i="2" s="1"/>
  <c r="F16" i="2"/>
  <c r="E16" i="2"/>
  <c r="AG15" i="2"/>
  <c r="AD15" i="2"/>
  <c r="AC15" i="2"/>
  <c r="U15" i="2"/>
  <c r="W15" i="2" s="1"/>
  <c r="M15" i="2"/>
  <c r="L15" i="2"/>
  <c r="N15" i="2" s="1"/>
  <c r="O50" i="2" s="1"/>
  <c r="AF17" i="2" s="1"/>
  <c r="F15" i="2"/>
  <c r="E15" i="2"/>
  <c r="AD14" i="2"/>
  <c r="AD26" i="2" s="1"/>
  <c r="AC14" i="2"/>
  <c r="AC26" i="2" s="1"/>
  <c r="U14" i="2"/>
  <c r="W14" i="2" s="1"/>
  <c r="R14" i="2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M14" i="2"/>
  <c r="L14" i="2"/>
  <c r="N14" i="2" s="1"/>
  <c r="F14" i="2"/>
  <c r="E14" i="2"/>
  <c r="AI13" i="2"/>
  <c r="AH13" i="2"/>
  <c r="AD13" i="2"/>
  <c r="AB13" i="2"/>
  <c r="AA13" i="2"/>
  <c r="U13" i="2"/>
  <c r="W13" i="2" s="1"/>
  <c r="M13" i="2"/>
  <c r="L13" i="2"/>
  <c r="N13" i="2" s="1"/>
  <c r="F13" i="2"/>
  <c r="E13" i="2"/>
  <c r="AD12" i="2"/>
  <c r="AC12" i="2"/>
  <c r="U12" i="2"/>
  <c r="W12" i="2" s="1"/>
  <c r="M12" i="2"/>
  <c r="L12" i="2"/>
  <c r="F12" i="2"/>
  <c r="E12" i="2"/>
  <c r="AD11" i="2"/>
  <c r="AC11" i="2"/>
  <c r="U11" i="2"/>
  <c r="W11" i="2" s="1"/>
  <c r="M11" i="2"/>
  <c r="L11" i="2"/>
  <c r="N11" i="2" s="1"/>
  <c r="F11" i="2"/>
  <c r="E11" i="2"/>
  <c r="AD10" i="2"/>
  <c r="AC10" i="2"/>
  <c r="U10" i="2"/>
  <c r="W10" i="2" s="1"/>
  <c r="M10" i="2"/>
  <c r="L10" i="2"/>
  <c r="N10" i="2" s="1"/>
  <c r="F10" i="2"/>
  <c r="E10" i="2"/>
  <c r="AD9" i="2"/>
  <c r="AC9" i="2"/>
  <c r="U9" i="2"/>
  <c r="W9" i="2" s="1"/>
  <c r="M9" i="2"/>
  <c r="L9" i="2"/>
  <c r="N9" i="2" s="1"/>
  <c r="F9" i="2"/>
  <c r="E9" i="2"/>
  <c r="AD8" i="2"/>
  <c r="AC8" i="2"/>
  <c r="U8" i="2"/>
  <c r="W8" i="2" s="1"/>
  <c r="M8" i="2"/>
  <c r="L8" i="2"/>
  <c r="N8" i="2" s="1"/>
  <c r="F8" i="2"/>
  <c r="E8" i="2"/>
  <c r="AD7" i="2"/>
  <c r="AC7" i="2"/>
  <c r="Z7" i="2"/>
  <c r="Z8" i="2" s="1"/>
  <c r="Z9" i="2" s="1"/>
  <c r="Z10" i="2" s="1"/>
  <c r="Z11" i="2" s="1"/>
  <c r="Z12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3" i="2" s="1"/>
  <c r="Z54" i="2" s="1"/>
  <c r="Z55" i="2" s="1"/>
  <c r="Z56" i="2" s="1"/>
  <c r="Z57" i="2" s="1"/>
  <c r="Z58" i="2" s="1"/>
  <c r="Z59" i="2" s="1"/>
  <c r="U7" i="2"/>
  <c r="W7" i="2" s="1"/>
  <c r="M7" i="2"/>
  <c r="L7" i="2"/>
  <c r="N7" i="2" s="1"/>
  <c r="F7" i="2"/>
  <c r="E7" i="2"/>
  <c r="AD6" i="2"/>
  <c r="AC6" i="2"/>
  <c r="Z6" i="2"/>
  <c r="U6" i="2"/>
  <c r="W6" i="2" s="1"/>
  <c r="R6" i="2"/>
  <c r="R7" i="2" s="1"/>
  <c r="R8" i="2" s="1"/>
  <c r="R9" i="2" s="1"/>
  <c r="R10" i="2" s="1"/>
  <c r="R11" i="2" s="1"/>
  <c r="R12" i="2" s="1"/>
  <c r="R13" i="2" s="1"/>
  <c r="M6" i="2"/>
  <c r="L6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F6" i="2"/>
  <c r="E6" i="2"/>
  <c r="E29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AD5" i="2"/>
  <c r="AC5" i="2"/>
  <c r="AC13" i="2" s="1"/>
  <c r="W5" i="2"/>
  <c r="U5" i="2"/>
  <c r="M5" i="2"/>
  <c r="N5" i="2" s="1"/>
  <c r="L5" i="2"/>
  <c r="F5" i="2"/>
  <c r="E5" i="2"/>
  <c r="V189" i="1"/>
  <c r="T189" i="1"/>
  <c r="S189" i="1"/>
  <c r="U188" i="1"/>
  <c r="W188" i="1" s="1"/>
  <c r="U187" i="1"/>
  <c r="W187" i="1" s="1"/>
  <c r="W186" i="1"/>
  <c r="U186" i="1"/>
  <c r="U185" i="1"/>
  <c r="W185" i="1" s="1"/>
  <c r="U184" i="1"/>
  <c r="W184" i="1" s="1"/>
  <c r="U183" i="1"/>
  <c r="W183" i="1" s="1"/>
  <c r="U182" i="1"/>
  <c r="W182" i="1" s="1"/>
  <c r="U181" i="1"/>
  <c r="W181" i="1" s="1"/>
  <c r="U180" i="1"/>
  <c r="W180" i="1" s="1"/>
  <c r="U179" i="1"/>
  <c r="W179" i="1" s="1"/>
  <c r="U178" i="1"/>
  <c r="W178" i="1" s="1"/>
  <c r="U177" i="1"/>
  <c r="W177" i="1" s="1"/>
  <c r="U176" i="1"/>
  <c r="W176" i="1" s="1"/>
  <c r="U175" i="1"/>
  <c r="W175" i="1" s="1"/>
  <c r="U174" i="1"/>
  <c r="W174" i="1" s="1"/>
  <c r="U173" i="1"/>
  <c r="W173" i="1" s="1"/>
  <c r="U172" i="1"/>
  <c r="W172" i="1" s="1"/>
  <c r="W171" i="1"/>
  <c r="U171" i="1"/>
  <c r="U170" i="1"/>
  <c r="W170" i="1" s="1"/>
  <c r="W169" i="1"/>
  <c r="U169" i="1"/>
  <c r="U168" i="1"/>
  <c r="W168" i="1" s="1"/>
  <c r="U167" i="1"/>
  <c r="W167" i="1" s="1"/>
  <c r="U166" i="1"/>
  <c r="W166" i="1" s="1"/>
  <c r="W165" i="1"/>
  <c r="U165" i="1"/>
  <c r="U164" i="1"/>
  <c r="W164" i="1" s="1"/>
  <c r="W163" i="1"/>
  <c r="U163" i="1"/>
  <c r="U162" i="1"/>
  <c r="W162" i="1" s="1"/>
  <c r="U161" i="1"/>
  <c r="W161" i="1" s="1"/>
  <c r="U160" i="1"/>
  <c r="W160" i="1" s="1"/>
  <c r="U159" i="1"/>
  <c r="W159" i="1" s="1"/>
  <c r="U158" i="1"/>
  <c r="W158" i="1" s="1"/>
  <c r="U157" i="1"/>
  <c r="W157" i="1" s="1"/>
  <c r="U156" i="1"/>
  <c r="W156" i="1" s="1"/>
  <c r="R156" i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U155" i="1"/>
  <c r="W155" i="1" s="1"/>
  <c r="R155" i="1"/>
  <c r="U154" i="1"/>
  <c r="W154" i="1" s="1"/>
  <c r="R154" i="1"/>
  <c r="D154" i="1"/>
  <c r="C154" i="1"/>
  <c r="U153" i="1"/>
  <c r="F153" i="1"/>
  <c r="E153" i="1"/>
  <c r="V152" i="1"/>
  <c r="T152" i="1"/>
  <c r="S152" i="1"/>
  <c r="F152" i="1"/>
  <c r="E152" i="1"/>
  <c r="U151" i="1"/>
  <c r="W151" i="1" s="1"/>
  <c r="F151" i="1"/>
  <c r="E151" i="1"/>
  <c r="U150" i="1"/>
  <c r="W150" i="1" s="1"/>
  <c r="F150" i="1"/>
  <c r="E150" i="1"/>
  <c r="U149" i="1"/>
  <c r="W149" i="1" s="1"/>
  <c r="F149" i="1"/>
  <c r="E149" i="1"/>
  <c r="U148" i="1"/>
  <c r="W148" i="1" s="1"/>
  <c r="F148" i="1"/>
  <c r="E148" i="1"/>
  <c r="U147" i="1"/>
  <c r="W147" i="1" s="1"/>
  <c r="F147" i="1"/>
  <c r="E147" i="1"/>
  <c r="W146" i="1"/>
  <c r="U146" i="1"/>
  <c r="F146" i="1"/>
  <c r="E146" i="1"/>
  <c r="U145" i="1"/>
  <c r="W145" i="1" s="1"/>
  <c r="F145" i="1"/>
  <c r="E145" i="1"/>
  <c r="U144" i="1"/>
  <c r="W144" i="1" s="1"/>
  <c r="F144" i="1"/>
  <c r="E144" i="1"/>
  <c r="U143" i="1"/>
  <c r="W143" i="1" s="1"/>
  <c r="F143" i="1"/>
  <c r="E143" i="1"/>
  <c r="U142" i="1"/>
  <c r="W142" i="1" s="1"/>
  <c r="F142" i="1"/>
  <c r="E142" i="1"/>
  <c r="U141" i="1"/>
  <c r="W141" i="1" s="1"/>
  <c r="F141" i="1"/>
  <c r="E141" i="1"/>
  <c r="W140" i="1"/>
  <c r="U140" i="1"/>
  <c r="F140" i="1"/>
  <c r="E140" i="1"/>
  <c r="W139" i="1"/>
  <c r="U139" i="1"/>
  <c r="F139" i="1"/>
  <c r="E139" i="1"/>
  <c r="W138" i="1"/>
  <c r="U138" i="1"/>
  <c r="F138" i="1"/>
  <c r="E138" i="1"/>
  <c r="U137" i="1"/>
  <c r="W137" i="1" s="1"/>
  <c r="F137" i="1"/>
  <c r="E137" i="1"/>
  <c r="U136" i="1"/>
  <c r="W136" i="1" s="1"/>
  <c r="F136" i="1"/>
  <c r="E136" i="1"/>
  <c r="U135" i="1"/>
  <c r="W135" i="1" s="1"/>
  <c r="F135" i="1"/>
  <c r="E135" i="1"/>
  <c r="U134" i="1"/>
  <c r="W134" i="1" s="1"/>
  <c r="F134" i="1"/>
  <c r="E134" i="1"/>
  <c r="U133" i="1"/>
  <c r="W133" i="1" s="1"/>
  <c r="F133" i="1"/>
  <c r="E133" i="1"/>
  <c r="U132" i="1"/>
  <c r="W132" i="1" s="1"/>
  <c r="F132" i="1"/>
  <c r="E132" i="1"/>
  <c r="U131" i="1"/>
  <c r="W131" i="1" s="1"/>
  <c r="F131" i="1"/>
  <c r="E131" i="1"/>
  <c r="U130" i="1"/>
  <c r="W130" i="1" s="1"/>
  <c r="F130" i="1"/>
  <c r="E130" i="1"/>
  <c r="U129" i="1"/>
  <c r="W129" i="1" s="1"/>
  <c r="D129" i="1"/>
  <c r="C129" i="1"/>
  <c r="U128" i="1"/>
  <c r="W128" i="1" s="1"/>
  <c r="F128" i="1"/>
  <c r="E128" i="1"/>
  <c r="U127" i="1"/>
  <c r="W127" i="1" s="1"/>
  <c r="F127" i="1"/>
  <c r="E127" i="1"/>
  <c r="U126" i="1"/>
  <c r="W126" i="1" s="1"/>
  <c r="AG38" i="1" s="1"/>
  <c r="F126" i="1"/>
  <c r="E126" i="1"/>
  <c r="U125" i="1"/>
  <c r="W125" i="1" s="1"/>
  <c r="AG37" i="1" s="1"/>
  <c r="F125" i="1"/>
  <c r="E125" i="1"/>
  <c r="U124" i="1"/>
  <c r="W124" i="1" s="1"/>
  <c r="AG36" i="1" s="1"/>
  <c r="F124" i="1"/>
  <c r="E124" i="1"/>
  <c r="W123" i="1"/>
  <c r="AG35" i="1" s="1"/>
  <c r="U123" i="1"/>
  <c r="F123" i="1"/>
  <c r="E123" i="1"/>
  <c r="U122" i="1"/>
  <c r="W122" i="1" s="1"/>
  <c r="AG34" i="1" s="1"/>
  <c r="F122" i="1"/>
  <c r="E122" i="1"/>
  <c r="U121" i="1"/>
  <c r="W121" i="1" s="1"/>
  <c r="AG33" i="1" s="1"/>
  <c r="F121" i="1"/>
  <c r="E121" i="1"/>
  <c r="U120" i="1"/>
  <c r="W120" i="1" s="1"/>
  <c r="AG32" i="1" s="1"/>
  <c r="F120" i="1"/>
  <c r="E120" i="1"/>
  <c r="U119" i="1"/>
  <c r="W119" i="1" s="1"/>
  <c r="AG31" i="1" s="1"/>
  <c r="F119" i="1"/>
  <c r="E119" i="1"/>
  <c r="U118" i="1"/>
  <c r="W118" i="1" s="1"/>
  <c r="AG30" i="1" s="1"/>
  <c r="F118" i="1"/>
  <c r="E118" i="1"/>
  <c r="U117" i="1"/>
  <c r="W117" i="1" s="1"/>
  <c r="AG29" i="1" s="1"/>
  <c r="R117" i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F117" i="1"/>
  <c r="E117" i="1"/>
  <c r="U116" i="1"/>
  <c r="W116" i="1" s="1"/>
  <c r="AG28" i="1" s="1"/>
  <c r="F116" i="1"/>
  <c r="E116" i="1"/>
  <c r="V115" i="1"/>
  <c r="T115" i="1"/>
  <c r="S115" i="1"/>
  <c r="F115" i="1"/>
  <c r="E115" i="1"/>
  <c r="U114" i="1"/>
  <c r="W114" i="1" s="1"/>
  <c r="F114" i="1"/>
  <c r="E114" i="1"/>
  <c r="U113" i="1"/>
  <c r="W113" i="1" s="1"/>
  <c r="F113" i="1"/>
  <c r="E113" i="1"/>
  <c r="U112" i="1"/>
  <c r="W112" i="1" s="1"/>
  <c r="F112" i="1"/>
  <c r="E112" i="1"/>
  <c r="U111" i="1"/>
  <c r="W111" i="1" s="1"/>
  <c r="F111" i="1"/>
  <c r="E111" i="1"/>
  <c r="U110" i="1"/>
  <c r="W110" i="1" s="1"/>
  <c r="F110" i="1"/>
  <c r="E110" i="1"/>
  <c r="U109" i="1"/>
  <c r="W109" i="1" s="1"/>
  <c r="F109" i="1"/>
  <c r="E109" i="1"/>
  <c r="U108" i="1"/>
  <c r="W108" i="1" s="1"/>
  <c r="F108" i="1"/>
  <c r="E108" i="1"/>
  <c r="W107" i="1"/>
  <c r="U107" i="1"/>
  <c r="F107" i="1"/>
  <c r="E107" i="1"/>
  <c r="U106" i="1"/>
  <c r="W106" i="1" s="1"/>
  <c r="F106" i="1"/>
  <c r="E106" i="1"/>
  <c r="B106" i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U105" i="1"/>
  <c r="W105" i="1" s="1"/>
  <c r="F105" i="1"/>
  <c r="E105" i="1"/>
  <c r="U104" i="1"/>
  <c r="W104" i="1" s="1"/>
  <c r="D104" i="1"/>
  <c r="C104" i="1"/>
  <c r="U103" i="1"/>
  <c r="W103" i="1" s="1"/>
  <c r="F103" i="1"/>
  <c r="E103" i="1"/>
  <c r="W102" i="1"/>
  <c r="U102" i="1"/>
  <c r="F102" i="1"/>
  <c r="E102" i="1"/>
  <c r="U101" i="1"/>
  <c r="W101" i="1" s="1"/>
  <c r="F101" i="1"/>
  <c r="E101" i="1"/>
  <c r="U100" i="1"/>
  <c r="W100" i="1" s="1"/>
  <c r="L100" i="1"/>
  <c r="F100" i="1"/>
  <c r="E100" i="1"/>
  <c r="U99" i="1"/>
  <c r="W99" i="1" s="1"/>
  <c r="L99" i="1"/>
  <c r="F99" i="1"/>
  <c r="E99" i="1"/>
  <c r="U98" i="1"/>
  <c r="W98" i="1" s="1"/>
  <c r="L98" i="1"/>
  <c r="F98" i="1"/>
  <c r="E98" i="1"/>
  <c r="U97" i="1"/>
  <c r="W97" i="1" s="1"/>
  <c r="L97" i="1"/>
  <c r="F97" i="1"/>
  <c r="E97" i="1"/>
  <c r="U96" i="1"/>
  <c r="W96" i="1" s="1"/>
  <c r="L96" i="1"/>
  <c r="F96" i="1"/>
  <c r="E96" i="1"/>
  <c r="U95" i="1"/>
  <c r="W95" i="1" s="1"/>
  <c r="L95" i="1"/>
  <c r="F95" i="1"/>
  <c r="E95" i="1"/>
  <c r="U94" i="1"/>
  <c r="W94" i="1" s="1"/>
  <c r="L94" i="1"/>
  <c r="F94" i="1"/>
  <c r="E94" i="1"/>
  <c r="U93" i="1"/>
  <c r="W93" i="1" s="1"/>
  <c r="L93" i="1"/>
  <c r="F93" i="1"/>
  <c r="E93" i="1"/>
  <c r="U92" i="1"/>
  <c r="W92" i="1" s="1"/>
  <c r="L92" i="1"/>
  <c r="F92" i="1"/>
  <c r="E92" i="1"/>
  <c r="U91" i="1"/>
  <c r="W91" i="1" s="1"/>
  <c r="L91" i="1"/>
  <c r="F91" i="1"/>
  <c r="E91" i="1"/>
  <c r="U90" i="1"/>
  <c r="W90" i="1" s="1"/>
  <c r="L90" i="1"/>
  <c r="F90" i="1"/>
  <c r="E90" i="1"/>
  <c r="U89" i="1"/>
  <c r="W89" i="1" s="1"/>
  <c r="L89" i="1"/>
  <c r="F89" i="1"/>
  <c r="E89" i="1"/>
  <c r="W88" i="1"/>
  <c r="U88" i="1"/>
  <c r="L88" i="1"/>
  <c r="F88" i="1"/>
  <c r="E88" i="1"/>
  <c r="U87" i="1"/>
  <c r="W87" i="1" s="1"/>
  <c r="M87" i="1"/>
  <c r="L87" i="1"/>
  <c r="F87" i="1"/>
  <c r="E87" i="1"/>
  <c r="U86" i="1"/>
  <c r="W86" i="1" s="1"/>
  <c r="N86" i="1"/>
  <c r="M86" i="1"/>
  <c r="L86" i="1"/>
  <c r="F86" i="1"/>
  <c r="E86" i="1"/>
  <c r="U85" i="1"/>
  <c r="W85" i="1" s="1"/>
  <c r="M85" i="1"/>
  <c r="L85" i="1"/>
  <c r="F85" i="1"/>
  <c r="E85" i="1"/>
  <c r="U84" i="1"/>
  <c r="W84" i="1" s="1"/>
  <c r="M84" i="1"/>
  <c r="L84" i="1"/>
  <c r="N84" i="1" s="1"/>
  <c r="F84" i="1"/>
  <c r="E84" i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U83" i="1"/>
  <c r="W83" i="1" s="1"/>
  <c r="M83" i="1"/>
  <c r="N83" i="1" s="1"/>
  <c r="L83" i="1"/>
  <c r="F83" i="1"/>
  <c r="E83" i="1"/>
  <c r="U82" i="1"/>
  <c r="W82" i="1" s="1"/>
  <c r="M82" i="1"/>
  <c r="L82" i="1"/>
  <c r="F82" i="1"/>
  <c r="E82" i="1"/>
  <c r="U81" i="1"/>
  <c r="W81" i="1" s="1"/>
  <c r="M81" i="1"/>
  <c r="L81" i="1"/>
  <c r="N81" i="1" s="1"/>
  <c r="F81" i="1"/>
  <c r="E81" i="1"/>
  <c r="B81" i="1"/>
  <c r="B82" i="1" s="1"/>
  <c r="B83" i="1" s="1"/>
  <c r="W80" i="1"/>
  <c r="U80" i="1"/>
  <c r="R80" i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M80" i="1"/>
  <c r="L80" i="1"/>
  <c r="F80" i="1"/>
  <c r="E80" i="1"/>
  <c r="U79" i="1"/>
  <c r="W79" i="1" s="1"/>
  <c r="M79" i="1"/>
  <c r="L79" i="1"/>
  <c r="D79" i="1"/>
  <c r="C79" i="1"/>
  <c r="V78" i="1"/>
  <c r="T78" i="1"/>
  <c r="S78" i="1"/>
  <c r="M78" i="1"/>
  <c r="L78" i="1"/>
  <c r="F78" i="1"/>
  <c r="E78" i="1"/>
  <c r="U77" i="1"/>
  <c r="W77" i="1" s="1"/>
  <c r="M77" i="1"/>
  <c r="N77" i="1" s="1"/>
  <c r="L77" i="1"/>
  <c r="F77" i="1"/>
  <c r="E77" i="1"/>
  <c r="U76" i="1"/>
  <c r="W76" i="1" s="1"/>
  <c r="M76" i="1"/>
  <c r="N76" i="1" s="1"/>
  <c r="L76" i="1"/>
  <c r="F76" i="1"/>
  <c r="E76" i="1"/>
  <c r="U75" i="1"/>
  <c r="W75" i="1" s="1"/>
  <c r="M75" i="1"/>
  <c r="L75" i="1"/>
  <c r="F75" i="1"/>
  <c r="E75" i="1"/>
  <c r="U74" i="1"/>
  <c r="W74" i="1" s="1"/>
  <c r="N74" i="1"/>
  <c r="M74" i="1"/>
  <c r="L74" i="1"/>
  <c r="F74" i="1"/>
  <c r="E74" i="1"/>
  <c r="U73" i="1"/>
  <c r="W73" i="1" s="1"/>
  <c r="N73" i="1"/>
  <c r="M73" i="1"/>
  <c r="L73" i="1"/>
  <c r="F73" i="1"/>
  <c r="E73" i="1"/>
  <c r="U72" i="1"/>
  <c r="W72" i="1" s="1"/>
  <c r="N72" i="1"/>
  <c r="M72" i="1"/>
  <c r="L72" i="1"/>
  <c r="F72" i="1"/>
  <c r="E72" i="1"/>
  <c r="U71" i="1"/>
  <c r="W71" i="1" s="1"/>
  <c r="M71" i="1"/>
  <c r="L71" i="1"/>
  <c r="N71" i="1" s="1"/>
  <c r="F71" i="1"/>
  <c r="E71" i="1"/>
  <c r="U70" i="1"/>
  <c r="W70" i="1" s="1"/>
  <c r="M70" i="1"/>
  <c r="L70" i="1"/>
  <c r="N70" i="1" s="1"/>
  <c r="F70" i="1"/>
  <c r="E70" i="1"/>
  <c r="U69" i="1"/>
  <c r="W69" i="1" s="1"/>
  <c r="M69" i="1"/>
  <c r="L69" i="1"/>
  <c r="N69" i="1" s="1"/>
  <c r="F69" i="1"/>
  <c r="E69" i="1"/>
  <c r="U68" i="1"/>
  <c r="W68" i="1" s="1"/>
  <c r="M68" i="1"/>
  <c r="L68" i="1"/>
  <c r="N68" i="1" s="1"/>
  <c r="F68" i="1"/>
  <c r="E68" i="1"/>
  <c r="U67" i="1"/>
  <c r="W67" i="1" s="1"/>
  <c r="M67" i="1"/>
  <c r="L67" i="1"/>
  <c r="F67" i="1"/>
  <c r="E67" i="1"/>
  <c r="U66" i="1"/>
  <c r="W66" i="1" s="1"/>
  <c r="M66" i="1"/>
  <c r="L66" i="1"/>
  <c r="N66" i="1" s="1"/>
  <c r="F66" i="1"/>
  <c r="E66" i="1"/>
  <c r="U65" i="1"/>
  <c r="W65" i="1" s="1"/>
  <c r="M65" i="1"/>
  <c r="L65" i="1"/>
  <c r="N65" i="1" s="1"/>
  <c r="F65" i="1"/>
  <c r="E65" i="1"/>
  <c r="U64" i="1"/>
  <c r="W64" i="1" s="1"/>
  <c r="M64" i="1"/>
  <c r="L64" i="1"/>
  <c r="N64" i="1" s="1"/>
  <c r="F64" i="1"/>
  <c r="E64" i="1"/>
  <c r="W63" i="1"/>
  <c r="U63" i="1"/>
  <c r="M63" i="1"/>
  <c r="L63" i="1"/>
  <c r="N63" i="1" s="1"/>
  <c r="F63" i="1"/>
  <c r="E63" i="1"/>
  <c r="U62" i="1"/>
  <c r="W62" i="1" s="1"/>
  <c r="M62" i="1"/>
  <c r="L62" i="1"/>
  <c r="F62" i="1"/>
  <c r="E62" i="1"/>
  <c r="U61" i="1"/>
  <c r="W61" i="1" s="1"/>
  <c r="M61" i="1"/>
  <c r="L61" i="1"/>
  <c r="F61" i="1"/>
  <c r="E61" i="1"/>
  <c r="AI60" i="1"/>
  <c r="AH60" i="1"/>
  <c r="AB60" i="1"/>
  <c r="AA60" i="1"/>
  <c r="U60" i="1"/>
  <c r="W60" i="1" s="1"/>
  <c r="M60" i="1"/>
  <c r="L60" i="1"/>
  <c r="F60" i="1"/>
  <c r="E60" i="1"/>
  <c r="AD59" i="1"/>
  <c r="AC59" i="1"/>
  <c r="U59" i="1"/>
  <c r="W59" i="1" s="1"/>
  <c r="M59" i="1"/>
  <c r="L59" i="1"/>
  <c r="N59" i="1" s="1"/>
  <c r="F59" i="1"/>
  <c r="E59" i="1"/>
  <c r="AD58" i="1"/>
  <c r="AC58" i="1"/>
  <c r="U58" i="1"/>
  <c r="W58" i="1" s="1"/>
  <c r="M58" i="1"/>
  <c r="L58" i="1"/>
  <c r="N58" i="1" s="1"/>
  <c r="F58" i="1"/>
  <c r="E58" i="1"/>
  <c r="AD57" i="1"/>
  <c r="AC57" i="1"/>
  <c r="U57" i="1"/>
  <c r="W57" i="1" s="1"/>
  <c r="N57" i="1"/>
  <c r="M57" i="1"/>
  <c r="L57" i="1"/>
  <c r="F57" i="1"/>
  <c r="E57" i="1"/>
  <c r="AD56" i="1"/>
  <c r="AC56" i="1"/>
  <c r="U56" i="1"/>
  <c r="W56" i="1" s="1"/>
  <c r="M56" i="1"/>
  <c r="L56" i="1"/>
  <c r="F56" i="1"/>
  <c r="E56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AD55" i="1"/>
  <c r="AC55" i="1"/>
  <c r="U55" i="1"/>
  <c r="W55" i="1" s="1"/>
  <c r="M55" i="1"/>
  <c r="L55" i="1"/>
  <c r="F55" i="1"/>
  <c r="E55" i="1"/>
  <c r="AD54" i="1"/>
  <c r="AC54" i="1"/>
  <c r="U54" i="1"/>
  <c r="W54" i="1" s="1"/>
  <c r="M54" i="1"/>
  <c r="N54" i="1" s="1"/>
  <c r="L54" i="1"/>
  <c r="D54" i="1"/>
  <c r="C54" i="1"/>
  <c r="AD53" i="1"/>
  <c r="AD60" i="1" s="1"/>
  <c r="AC53" i="1"/>
  <c r="U53" i="1"/>
  <c r="W53" i="1" s="1"/>
  <c r="N53" i="1"/>
  <c r="M53" i="1"/>
  <c r="L53" i="1"/>
  <c r="F53" i="1"/>
  <c r="E53" i="1"/>
  <c r="AI52" i="1"/>
  <c r="AH52" i="1"/>
  <c r="AB52" i="1"/>
  <c r="AA52" i="1"/>
  <c r="W52" i="1"/>
  <c r="U52" i="1"/>
  <c r="M52" i="1"/>
  <c r="L52" i="1"/>
  <c r="F52" i="1"/>
  <c r="E52" i="1"/>
  <c r="AD51" i="1"/>
  <c r="AC51" i="1"/>
  <c r="U51" i="1"/>
  <c r="W51" i="1" s="1"/>
  <c r="M51" i="1"/>
  <c r="L51" i="1"/>
  <c r="N51" i="1" s="1"/>
  <c r="F51" i="1"/>
  <c r="E51" i="1"/>
  <c r="AD50" i="1"/>
  <c r="AC50" i="1"/>
  <c r="U50" i="1"/>
  <c r="W50" i="1" s="1"/>
  <c r="M50" i="1"/>
  <c r="L50" i="1"/>
  <c r="F50" i="1"/>
  <c r="E50" i="1"/>
  <c r="AD49" i="1"/>
  <c r="AC49" i="1"/>
  <c r="W49" i="1"/>
  <c r="U49" i="1"/>
  <c r="M49" i="1"/>
  <c r="L49" i="1"/>
  <c r="N49" i="1" s="1"/>
  <c r="F49" i="1"/>
  <c r="E49" i="1"/>
  <c r="AD48" i="1"/>
  <c r="AC48" i="1"/>
  <c r="U48" i="1"/>
  <c r="W48" i="1" s="1"/>
  <c r="M48" i="1"/>
  <c r="L48" i="1"/>
  <c r="F48" i="1"/>
  <c r="E48" i="1"/>
  <c r="AD47" i="1"/>
  <c r="AC47" i="1"/>
  <c r="U47" i="1"/>
  <c r="W47" i="1" s="1"/>
  <c r="M47" i="1"/>
  <c r="N47" i="1" s="1"/>
  <c r="L47" i="1"/>
  <c r="F47" i="1"/>
  <c r="E47" i="1"/>
  <c r="AD46" i="1"/>
  <c r="AC46" i="1"/>
  <c r="U46" i="1"/>
  <c r="W46" i="1" s="1"/>
  <c r="M46" i="1"/>
  <c r="N46" i="1" s="1"/>
  <c r="L46" i="1"/>
  <c r="F46" i="1"/>
  <c r="E46" i="1"/>
  <c r="AD45" i="1"/>
  <c r="AC45" i="1"/>
  <c r="U45" i="1"/>
  <c r="W45" i="1" s="1"/>
  <c r="M45" i="1"/>
  <c r="L45" i="1"/>
  <c r="N45" i="1" s="1"/>
  <c r="F45" i="1"/>
  <c r="E45" i="1"/>
  <c r="AD44" i="1"/>
  <c r="AC44" i="1"/>
  <c r="U44" i="1"/>
  <c r="W44" i="1" s="1"/>
  <c r="R44" i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M44" i="1"/>
  <c r="L44" i="1"/>
  <c r="N44" i="1" s="1"/>
  <c r="F44" i="1"/>
  <c r="E44" i="1"/>
  <c r="AD43" i="1"/>
  <c r="AC43" i="1"/>
  <c r="W43" i="1"/>
  <c r="U43" i="1"/>
  <c r="R43" i="1"/>
  <c r="M43" i="1"/>
  <c r="N43" i="1" s="1"/>
  <c r="L43" i="1"/>
  <c r="F43" i="1"/>
  <c r="E43" i="1"/>
  <c r="AD42" i="1"/>
  <c r="AC42" i="1"/>
  <c r="W42" i="1"/>
  <c r="U42" i="1"/>
  <c r="M42" i="1"/>
  <c r="L42" i="1"/>
  <c r="F42" i="1"/>
  <c r="E42" i="1"/>
  <c r="AD41" i="1"/>
  <c r="AC41" i="1"/>
  <c r="V41" i="1"/>
  <c r="T41" i="1"/>
  <c r="S41" i="1"/>
  <c r="M41" i="1"/>
  <c r="L41" i="1"/>
  <c r="N41" i="1" s="1"/>
  <c r="F41" i="1"/>
  <c r="E41" i="1"/>
  <c r="AD40" i="1"/>
  <c r="AC40" i="1"/>
  <c r="U40" i="1"/>
  <c r="W40" i="1" s="1"/>
  <c r="M40" i="1"/>
  <c r="L40" i="1"/>
  <c r="N40" i="1" s="1"/>
  <c r="F40" i="1"/>
  <c r="E40" i="1"/>
  <c r="AI39" i="1"/>
  <c r="AH39" i="1"/>
  <c r="AB39" i="1"/>
  <c r="AA39" i="1"/>
  <c r="U39" i="1"/>
  <c r="W39" i="1" s="1"/>
  <c r="M39" i="1"/>
  <c r="L39" i="1"/>
  <c r="N39" i="1" s="1"/>
  <c r="F39" i="1"/>
  <c r="E39" i="1"/>
  <c r="AD38" i="1"/>
  <c r="AC38" i="1"/>
  <c r="U38" i="1"/>
  <c r="W38" i="1" s="1"/>
  <c r="M38" i="1"/>
  <c r="L38" i="1"/>
  <c r="N38" i="1" s="1"/>
  <c r="F38" i="1"/>
  <c r="E38" i="1"/>
  <c r="AD37" i="1"/>
  <c r="AC37" i="1"/>
  <c r="W37" i="1"/>
  <c r="U37" i="1"/>
  <c r="M37" i="1"/>
  <c r="L37" i="1"/>
  <c r="N37" i="1" s="1"/>
  <c r="F37" i="1"/>
  <c r="E37" i="1"/>
  <c r="AD36" i="1"/>
  <c r="AC36" i="1"/>
  <c r="U36" i="1"/>
  <c r="W36" i="1" s="1"/>
  <c r="M36" i="1"/>
  <c r="L36" i="1"/>
  <c r="N36" i="1" s="1"/>
  <c r="F36" i="1"/>
  <c r="E36" i="1"/>
  <c r="AD35" i="1"/>
  <c r="AC35" i="1"/>
  <c r="U35" i="1"/>
  <c r="W35" i="1" s="1"/>
  <c r="N35" i="1"/>
  <c r="M35" i="1"/>
  <c r="L35" i="1"/>
  <c r="F35" i="1"/>
  <c r="E35" i="1"/>
  <c r="AD34" i="1"/>
  <c r="AC34" i="1"/>
  <c r="U34" i="1"/>
  <c r="W34" i="1" s="1"/>
  <c r="M34" i="1"/>
  <c r="L34" i="1"/>
  <c r="N34" i="1" s="1"/>
  <c r="F34" i="1"/>
  <c r="E34" i="1"/>
  <c r="AD33" i="1"/>
  <c r="AC33" i="1"/>
  <c r="U33" i="1"/>
  <c r="W33" i="1" s="1"/>
  <c r="M33" i="1"/>
  <c r="L33" i="1"/>
  <c r="N33" i="1" s="1"/>
  <c r="F33" i="1"/>
  <c r="E33" i="1"/>
  <c r="AD32" i="1"/>
  <c r="AC32" i="1"/>
  <c r="W32" i="1"/>
  <c r="U32" i="1"/>
  <c r="N32" i="1"/>
  <c r="M32" i="1"/>
  <c r="L32" i="1"/>
  <c r="F32" i="1"/>
  <c r="E32" i="1"/>
  <c r="AD31" i="1"/>
  <c r="AC31" i="1"/>
  <c r="U31" i="1"/>
  <c r="W31" i="1" s="1"/>
  <c r="M31" i="1"/>
  <c r="N31" i="1" s="1"/>
  <c r="L31" i="1"/>
  <c r="F31" i="1"/>
  <c r="E31" i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AD30" i="1"/>
  <c r="AC30" i="1"/>
  <c r="U30" i="1"/>
  <c r="W30" i="1" s="1"/>
  <c r="M30" i="1"/>
  <c r="L30" i="1"/>
  <c r="N30" i="1" s="1"/>
  <c r="F30" i="1"/>
  <c r="E30" i="1"/>
  <c r="AD29" i="1"/>
  <c r="AC29" i="1"/>
  <c r="U29" i="1"/>
  <c r="W29" i="1" s="1"/>
  <c r="M29" i="1"/>
  <c r="L29" i="1"/>
  <c r="N29" i="1" s="1"/>
  <c r="D29" i="1"/>
  <c r="C29" i="1"/>
  <c r="AD28" i="1"/>
  <c r="AC28" i="1"/>
  <c r="U28" i="1"/>
  <c r="W28" i="1" s="1"/>
  <c r="M28" i="1"/>
  <c r="L28" i="1"/>
  <c r="N28" i="1" s="1"/>
  <c r="F28" i="1"/>
  <c r="E28" i="1"/>
  <c r="AD27" i="1"/>
  <c r="AC27" i="1"/>
  <c r="U27" i="1"/>
  <c r="W27" i="1" s="1"/>
  <c r="M27" i="1"/>
  <c r="L27" i="1"/>
  <c r="N27" i="1" s="1"/>
  <c r="F27" i="1"/>
  <c r="E27" i="1"/>
  <c r="AI26" i="1"/>
  <c r="AH26" i="1"/>
  <c r="AB26" i="1"/>
  <c r="AA26" i="1"/>
  <c r="W26" i="1"/>
  <c r="U26" i="1"/>
  <c r="M26" i="1"/>
  <c r="L26" i="1"/>
  <c r="N26" i="1" s="1"/>
  <c r="F26" i="1"/>
  <c r="E26" i="1"/>
  <c r="AD25" i="1"/>
  <c r="AC25" i="1"/>
  <c r="U25" i="1"/>
  <c r="W25" i="1" s="1"/>
  <c r="M25" i="1"/>
  <c r="L25" i="1"/>
  <c r="N25" i="1" s="1"/>
  <c r="F25" i="1"/>
  <c r="E25" i="1"/>
  <c r="AD24" i="1"/>
  <c r="AC24" i="1"/>
  <c r="U24" i="1"/>
  <c r="W24" i="1" s="1"/>
  <c r="M24" i="1"/>
  <c r="L24" i="1"/>
  <c r="N24" i="1" s="1"/>
  <c r="F24" i="1"/>
  <c r="E24" i="1"/>
  <c r="AD23" i="1"/>
  <c r="AC23" i="1"/>
  <c r="U23" i="1"/>
  <c r="W23" i="1" s="1"/>
  <c r="N23" i="1"/>
  <c r="M23" i="1"/>
  <c r="L23" i="1"/>
  <c r="F23" i="1"/>
  <c r="E23" i="1"/>
  <c r="AD22" i="1"/>
  <c r="AC22" i="1"/>
  <c r="U22" i="1"/>
  <c r="W22" i="1" s="1"/>
  <c r="N22" i="1"/>
  <c r="M22" i="1"/>
  <c r="L22" i="1"/>
  <c r="F22" i="1"/>
  <c r="E22" i="1"/>
  <c r="AD21" i="1"/>
  <c r="AC21" i="1"/>
  <c r="W21" i="1"/>
  <c r="U21" i="1"/>
  <c r="M21" i="1"/>
  <c r="L21" i="1"/>
  <c r="N21" i="1" s="1"/>
  <c r="F21" i="1"/>
  <c r="E21" i="1"/>
  <c r="AD20" i="1"/>
  <c r="AC20" i="1"/>
  <c r="W20" i="1"/>
  <c r="U20" i="1"/>
  <c r="M20" i="1"/>
  <c r="L20" i="1"/>
  <c r="N20" i="1" s="1"/>
  <c r="F20" i="1"/>
  <c r="E20" i="1"/>
  <c r="AD19" i="1"/>
  <c r="AC19" i="1"/>
  <c r="U19" i="1"/>
  <c r="W19" i="1" s="1"/>
  <c r="M19" i="1"/>
  <c r="L19" i="1"/>
  <c r="N19" i="1" s="1"/>
  <c r="F19" i="1"/>
  <c r="E19" i="1"/>
  <c r="AD18" i="1"/>
  <c r="AC18" i="1"/>
  <c r="U18" i="1"/>
  <c r="W18" i="1" s="1"/>
  <c r="M18" i="1"/>
  <c r="L18" i="1"/>
  <c r="F18" i="1"/>
  <c r="E18" i="1"/>
  <c r="AD17" i="1"/>
  <c r="AC17" i="1"/>
  <c r="W17" i="1"/>
  <c r="U17" i="1"/>
  <c r="M17" i="1"/>
  <c r="L17" i="1"/>
  <c r="N17" i="1" s="1"/>
  <c r="F17" i="1"/>
  <c r="E17" i="1"/>
  <c r="AD16" i="1"/>
  <c r="AC16" i="1"/>
  <c r="U16" i="1"/>
  <c r="W16" i="1" s="1"/>
  <c r="M16" i="1"/>
  <c r="L16" i="1"/>
  <c r="F16" i="1"/>
  <c r="E16" i="1"/>
  <c r="AD15" i="1"/>
  <c r="AC15" i="1"/>
  <c r="W15" i="1"/>
  <c r="U15" i="1"/>
  <c r="M15" i="1"/>
  <c r="L15" i="1"/>
  <c r="N15" i="1" s="1"/>
  <c r="F15" i="1"/>
  <c r="E15" i="1"/>
  <c r="AD14" i="1"/>
  <c r="AD26" i="1" s="1"/>
  <c r="AC14" i="1"/>
  <c r="U14" i="1"/>
  <c r="W14" i="1" s="1"/>
  <c r="M14" i="1"/>
  <c r="L14" i="1"/>
  <c r="F14" i="1"/>
  <c r="E14" i="1"/>
  <c r="AI13" i="1"/>
  <c r="AH13" i="1"/>
  <c r="AB13" i="1"/>
  <c r="AA13" i="1"/>
  <c r="U13" i="1"/>
  <c r="W13" i="1" s="1"/>
  <c r="M13" i="1"/>
  <c r="L13" i="1"/>
  <c r="N13" i="1" s="1"/>
  <c r="F13" i="1"/>
  <c r="E13" i="1"/>
  <c r="AD12" i="1"/>
  <c r="AC12" i="1"/>
  <c r="U12" i="1"/>
  <c r="W12" i="1" s="1"/>
  <c r="M12" i="1"/>
  <c r="L12" i="1"/>
  <c r="N12" i="1" s="1"/>
  <c r="F12" i="1"/>
  <c r="E12" i="1"/>
  <c r="AD11" i="1"/>
  <c r="AC11" i="1"/>
  <c r="U11" i="1"/>
  <c r="W11" i="1" s="1"/>
  <c r="M11" i="1"/>
  <c r="L11" i="1"/>
  <c r="N11" i="1" s="1"/>
  <c r="F11" i="1"/>
  <c r="E11" i="1"/>
  <c r="AD10" i="1"/>
  <c r="AC10" i="1"/>
  <c r="U10" i="1"/>
  <c r="W10" i="1" s="1"/>
  <c r="M10" i="1"/>
  <c r="L10" i="1"/>
  <c r="N10" i="1" s="1"/>
  <c r="F10" i="1"/>
  <c r="E10" i="1"/>
  <c r="AD9" i="1"/>
  <c r="AC9" i="1"/>
  <c r="U9" i="1"/>
  <c r="W9" i="1" s="1"/>
  <c r="M9" i="1"/>
  <c r="L9" i="1"/>
  <c r="F9" i="1"/>
  <c r="E9" i="1"/>
  <c r="AD8" i="1"/>
  <c r="AC8" i="1"/>
  <c r="U8" i="1"/>
  <c r="W8" i="1" s="1"/>
  <c r="M8" i="1"/>
  <c r="L8" i="1"/>
  <c r="N8" i="1" s="1"/>
  <c r="F8" i="1"/>
  <c r="E8" i="1"/>
  <c r="AD7" i="1"/>
  <c r="AC7" i="1"/>
  <c r="U7" i="1"/>
  <c r="W7" i="1" s="1"/>
  <c r="M7" i="1"/>
  <c r="L7" i="1"/>
  <c r="F7" i="1"/>
  <c r="E7" i="1"/>
  <c r="AD6" i="1"/>
  <c r="AC6" i="1"/>
  <c r="AC13" i="1" s="1"/>
  <c r="Z6" i="1"/>
  <c r="Z7" i="1" s="1"/>
  <c r="Z8" i="1" s="1"/>
  <c r="Z9" i="1" s="1"/>
  <c r="Z10" i="1" s="1"/>
  <c r="Z11" i="1" s="1"/>
  <c r="Z12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3" i="1" s="1"/>
  <c r="Z54" i="1" s="1"/>
  <c r="Z55" i="1" s="1"/>
  <c r="Z56" i="1" s="1"/>
  <c r="Z57" i="1" s="1"/>
  <c r="Z58" i="1" s="1"/>
  <c r="Z59" i="1" s="1"/>
  <c r="U6" i="1"/>
  <c r="W6" i="1" s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M6" i="1"/>
  <c r="L6" i="1"/>
  <c r="N6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F6" i="1"/>
  <c r="E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D5" i="1"/>
  <c r="AC5" i="1"/>
  <c r="U5" i="1"/>
  <c r="M5" i="1"/>
  <c r="L5" i="1"/>
  <c r="F5" i="1"/>
  <c r="E5" i="1"/>
  <c r="AF5" i="4" l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O69" i="4"/>
  <c r="AF36" i="4" s="1"/>
  <c r="O71" i="4"/>
  <c r="AF38" i="4" s="1"/>
  <c r="O92" i="4"/>
  <c r="AF59" i="4" s="1"/>
  <c r="O98" i="4"/>
  <c r="AE43" i="4"/>
  <c r="AE42" i="4"/>
  <c r="AE41" i="4"/>
  <c r="AE40" i="4"/>
  <c r="AE51" i="4"/>
  <c r="AE50" i="4"/>
  <c r="AE49" i="4"/>
  <c r="AE48" i="4"/>
  <c r="AE44" i="4"/>
  <c r="AE47" i="4"/>
  <c r="AE46" i="4"/>
  <c r="AE45" i="4"/>
  <c r="O54" i="4"/>
  <c r="AF21" i="4" s="1"/>
  <c r="O67" i="4"/>
  <c r="AF34" i="4" s="1"/>
  <c r="O87" i="4"/>
  <c r="AF54" i="4" s="1"/>
  <c r="O61" i="4"/>
  <c r="AF28" i="4" s="1"/>
  <c r="O65" i="4"/>
  <c r="AF32" i="4" s="1"/>
  <c r="O77" i="4"/>
  <c r="AF44" i="4" s="1"/>
  <c r="AG53" i="4"/>
  <c r="AG59" i="4"/>
  <c r="AG58" i="4"/>
  <c r="AG57" i="4"/>
  <c r="AG56" i="4"/>
  <c r="AG55" i="4"/>
  <c r="AG54" i="4"/>
  <c r="O52" i="4"/>
  <c r="AF19" i="4" s="1"/>
  <c r="O63" i="4"/>
  <c r="AF30" i="4" s="1"/>
  <c r="O85" i="4"/>
  <c r="O89" i="4"/>
  <c r="AF56" i="4" s="1"/>
  <c r="O59" i="4"/>
  <c r="O83" i="4"/>
  <c r="AF50" i="4" s="1"/>
  <c r="O37" i="4"/>
  <c r="O50" i="4"/>
  <c r="AF17" i="4" s="1"/>
  <c r="O48" i="4"/>
  <c r="AF15" i="4" s="1"/>
  <c r="O36" i="4"/>
  <c r="O47" i="4"/>
  <c r="AF14" i="4" s="1"/>
  <c r="O35" i="4"/>
  <c r="O46" i="4"/>
  <c r="O44" i="4"/>
  <c r="AF11" i="4" s="1"/>
  <c r="O43" i="4"/>
  <c r="AF10" i="4" s="1"/>
  <c r="O42" i="4"/>
  <c r="AF9" i="4" s="1"/>
  <c r="O39" i="4"/>
  <c r="AF6" i="4" s="1"/>
  <c r="G54" i="4"/>
  <c r="O81" i="4"/>
  <c r="AF48" i="4" s="1"/>
  <c r="O57" i="4"/>
  <c r="AF24" i="4" s="1"/>
  <c r="O74" i="4"/>
  <c r="AF41" i="4" s="1"/>
  <c r="AF52" i="4" s="1"/>
  <c r="O91" i="4"/>
  <c r="AF58" i="4" s="1"/>
  <c r="B130" i="4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18" i="4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O34" i="4"/>
  <c r="O41" i="4"/>
  <c r="AF8" i="4" s="1"/>
  <c r="O70" i="4"/>
  <c r="AF37" i="4" s="1"/>
  <c r="O95" i="4"/>
  <c r="O55" i="4"/>
  <c r="AF22" i="4" s="1"/>
  <c r="O66" i="4"/>
  <c r="AF33" i="4" s="1"/>
  <c r="O68" i="4"/>
  <c r="AF35" i="4" s="1"/>
  <c r="O72" i="4"/>
  <c r="O93" i="4"/>
  <c r="AE55" i="4"/>
  <c r="AE54" i="4"/>
  <c r="AE53" i="4"/>
  <c r="AE56" i="4"/>
  <c r="AE59" i="4"/>
  <c r="AE58" i="4"/>
  <c r="AE57" i="4"/>
  <c r="O62" i="4"/>
  <c r="AF29" i="4" s="1"/>
  <c r="O53" i="4"/>
  <c r="AF20" i="4" s="1"/>
  <c r="O64" i="4"/>
  <c r="AF31" i="4" s="1"/>
  <c r="O76" i="4"/>
  <c r="AF43" i="4" s="1"/>
  <c r="O86" i="4"/>
  <c r="AF53" i="4" s="1"/>
  <c r="O97" i="4"/>
  <c r="O60" i="4"/>
  <c r="AF27" i="4" s="1"/>
  <c r="O82" i="4"/>
  <c r="AF49" i="4" s="1"/>
  <c r="O88" i="4"/>
  <c r="AF55" i="4" s="1"/>
  <c r="O99" i="4"/>
  <c r="O100" i="4"/>
  <c r="O51" i="4"/>
  <c r="AF18" i="4" s="1"/>
  <c r="O84" i="4"/>
  <c r="AF51" i="4" s="1"/>
  <c r="AE27" i="4"/>
  <c r="AE38" i="4"/>
  <c r="AE28" i="4"/>
  <c r="AE37" i="4"/>
  <c r="AE36" i="4"/>
  <c r="AE35" i="4"/>
  <c r="AE34" i="4"/>
  <c r="AE29" i="4"/>
  <c r="AE33" i="4"/>
  <c r="AE32" i="4"/>
  <c r="AE31" i="4"/>
  <c r="AE30" i="4"/>
  <c r="O38" i="4"/>
  <c r="O40" i="4"/>
  <c r="AF7" i="4" s="1"/>
  <c r="O49" i="4"/>
  <c r="AF16" i="4" s="1"/>
  <c r="O58" i="4"/>
  <c r="AF25" i="4" s="1"/>
  <c r="AG25" i="4"/>
  <c r="AG24" i="4"/>
  <c r="AG23" i="4"/>
  <c r="AG22" i="4"/>
  <c r="AG21" i="4"/>
  <c r="AG20" i="4"/>
  <c r="AG19" i="4"/>
  <c r="AG18" i="4"/>
  <c r="AG17" i="4"/>
  <c r="AG16" i="4"/>
  <c r="AG15" i="4"/>
  <c r="AG14" i="4"/>
  <c r="AG40" i="4"/>
  <c r="AG51" i="4"/>
  <c r="AG50" i="4"/>
  <c r="AG49" i="4"/>
  <c r="AG48" i="4"/>
  <c r="AG42" i="4"/>
  <c r="AG47" i="4"/>
  <c r="AG46" i="4"/>
  <c r="AG41" i="4"/>
  <c r="AG45" i="4"/>
  <c r="AG44" i="4"/>
  <c r="AG43" i="4"/>
  <c r="G29" i="4"/>
  <c r="O75" i="4"/>
  <c r="AF42" i="4" s="1"/>
  <c r="O78" i="4"/>
  <c r="AF45" i="4" s="1"/>
  <c r="O94" i="4"/>
  <c r="O80" i="4"/>
  <c r="AF47" i="4" s="1"/>
  <c r="U115" i="4"/>
  <c r="W115" i="4" s="1"/>
  <c r="AG27" i="4" s="1"/>
  <c r="AG39" i="4" s="1"/>
  <c r="U41" i="4"/>
  <c r="W41" i="4" s="1"/>
  <c r="W42" i="4"/>
  <c r="O45" i="4"/>
  <c r="AF12" i="4" s="1"/>
  <c r="O79" i="4"/>
  <c r="AF46" i="4" s="1"/>
  <c r="O90" i="4"/>
  <c r="AF57" i="4" s="1"/>
  <c r="O48" i="3"/>
  <c r="AF15" i="3" s="1"/>
  <c r="O57" i="3"/>
  <c r="AF24" i="3" s="1"/>
  <c r="F29" i="3"/>
  <c r="G29" i="3" s="1"/>
  <c r="O69" i="3"/>
  <c r="AF36" i="3" s="1"/>
  <c r="O78" i="3"/>
  <c r="AF45" i="3" s="1"/>
  <c r="O97" i="3"/>
  <c r="O96" i="3"/>
  <c r="O100" i="3"/>
  <c r="AE55" i="3"/>
  <c r="AE54" i="3"/>
  <c r="AE53" i="3"/>
  <c r="AE58" i="3"/>
  <c r="AE59" i="3"/>
  <c r="AE57" i="3"/>
  <c r="AE56" i="3"/>
  <c r="O46" i="3"/>
  <c r="O39" i="3"/>
  <c r="AF6" i="3" s="1"/>
  <c r="O55" i="3"/>
  <c r="AF22" i="3" s="1"/>
  <c r="O80" i="3"/>
  <c r="AF47" i="3" s="1"/>
  <c r="O82" i="3"/>
  <c r="AF49" i="3" s="1"/>
  <c r="O62" i="3"/>
  <c r="AF29" i="3" s="1"/>
  <c r="O71" i="3"/>
  <c r="AF38" i="3" s="1"/>
  <c r="O73" i="3"/>
  <c r="AF40" i="3" s="1"/>
  <c r="AD52" i="3"/>
  <c r="O84" i="3"/>
  <c r="AF51" i="3" s="1"/>
  <c r="O88" i="3"/>
  <c r="AF55" i="3" s="1"/>
  <c r="O35" i="3"/>
  <c r="O42" i="3"/>
  <c r="AF9" i="3" s="1"/>
  <c r="O37" i="3"/>
  <c r="O44" i="3"/>
  <c r="AF11" i="3" s="1"/>
  <c r="O53" i="3"/>
  <c r="AF20" i="3" s="1"/>
  <c r="O64" i="3"/>
  <c r="AF31" i="3" s="1"/>
  <c r="O86" i="3"/>
  <c r="AF53" i="3" s="1"/>
  <c r="AE35" i="3"/>
  <c r="AE38" i="3"/>
  <c r="AE37" i="3"/>
  <c r="AE36" i="3"/>
  <c r="AE33" i="3"/>
  <c r="AE32" i="3"/>
  <c r="AE31" i="3"/>
  <c r="AE30" i="3"/>
  <c r="AE28" i="3"/>
  <c r="AE27" i="3"/>
  <c r="B118" i="3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AG53" i="3"/>
  <c r="AG57" i="3"/>
  <c r="AG59" i="3"/>
  <c r="AG58" i="3"/>
  <c r="AG56" i="3"/>
  <c r="AG55" i="3"/>
  <c r="AG54" i="3"/>
  <c r="O60" i="3"/>
  <c r="AF27" i="3" s="1"/>
  <c r="O51" i="3"/>
  <c r="AF18" i="3" s="1"/>
  <c r="O66" i="3"/>
  <c r="AF33" i="3" s="1"/>
  <c r="O75" i="3"/>
  <c r="AF42" i="3" s="1"/>
  <c r="O77" i="3"/>
  <c r="AF44" i="3" s="1"/>
  <c r="O94" i="3"/>
  <c r="O98" i="3"/>
  <c r="O90" i="3"/>
  <c r="AF57" i="3" s="1"/>
  <c r="O68" i="3"/>
  <c r="AF35" i="3" s="1"/>
  <c r="O49" i="3"/>
  <c r="AF16" i="3" s="1"/>
  <c r="O58" i="3"/>
  <c r="AF25" i="3" s="1"/>
  <c r="O92" i="3"/>
  <c r="AF59" i="3" s="1"/>
  <c r="O34" i="3"/>
  <c r="O41" i="3"/>
  <c r="AF8" i="3" s="1"/>
  <c r="O47" i="3"/>
  <c r="AF14" i="3" s="1"/>
  <c r="O40" i="3"/>
  <c r="AF7" i="3" s="1"/>
  <c r="O56" i="3"/>
  <c r="AF23" i="3" s="1"/>
  <c r="O79" i="3"/>
  <c r="AF46" i="3" s="1"/>
  <c r="O81" i="3"/>
  <c r="AF48" i="3" s="1"/>
  <c r="U41" i="3"/>
  <c r="W41" i="3" s="1"/>
  <c r="O38" i="3"/>
  <c r="O45" i="3"/>
  <c r="AF12" i="3" s="1"/>
  <c r="O54" i="3"/>
  <c r="AF21" i="3" s="1"/>
  <c r="O83" i="3"/>
  <c r="AF50" i="3" s="1"/>
  <c r="O85" i="3"/>
  <c r="G104" i="3"/>
  <c r="O61" i="3"/>
  <c r="AF28" i="3" s="1"/>
  <c r="O63" i="3"/>
  <c r="AF30" i="3" s="1"/>
  <c r="O99" i="3"/>
  <c r="O70" i="3"/>
  <c r="AF37" i="3" s="1"/>
  <c r="O36" i="3"/>
  <c r="O43" i="3"/>
  <c r="AF10" i="3" s="1"/>
  <c r="O52" i="3"/>
  <c r="AF19" i="3" s="1"/>
  <c r="AE25" i="3"/>
  <c r="AE24" i="3"/>
  <c r="AE23" i="3"/>
  <c r="AE22" i="3"/>
  <c r="AE21" i="3"/>
  <c r="AE20" i="3"/>
  <c r="AE19" i="3"/>
  <c r="AE18" i="3"/>
  <c r="AE17" i="3"/>
  <c r="AE16" i="3"/>
  <c r="AE15" i="3"/>
  <c r="AE14" i="3"/>
  <c r="O72" i="3"/>
  <c r="O74" i="3"/>
  <c r="AF41" i="3" s="1"/>
  <c r="AG25" i="3"/>
  <c r="AG24" i="3"/>
  <c r="AG23" i="3"/>
  <c r="AG22" i="3"/>
  <c r="AG21" i="3"/>
  <c r="AG20" i="3"/>
  <c r="AG19" i="3"/>
  <c r="AG18" i="3"/>
  <c r="AG17" i="3"/>
  <c r="AG16" i="3"/>
  <c r="AG15" i="3"/>
  <c r="AG14" i="3"/>
  <c r="O87" i="3"/>
  <c r="AF54" i="3" s="1"/>
  <c r="O89" i="3"/>
  <c r="AF56" i="3" s="1"/>
  <c r="O59" i="3"/>
  <c r="O65" i="3"/>
  <c r="AF32" i="3" s="1"/>
  <c r="O93" i="3"/>
  <c r="O95" i="3"/>
  <c r="W120" i="3"/>
  <c r="AG32" i="3" s="1"/>
  <c r="AG39" i="3" s="1"/>
  <c r="U152" i="3"/>
  <c r="W152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W84" i="3"/>
  <c r="W154" i="3"/>
  <c r="B130" i="2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18" i="2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O88" i="2"/>
  <c r="AF55" i="2" s="1"/>
  <c r="O81" i="2"/>
  <c r="AF48" i="2" s="1"/>
  <c r="O97" i="2"/>
  <c r="O94" i="2"/>
  <c r="O93" i="2"/>
  <c r="O91" i="2"/>
  <c r="AF58" i="2" s="1"/>
  <c r="U189" i="2"/>
  <c r="W189" i="2" s="1"/>
  <c r="AG23" i="2"/>
  <c r="O98" i="2"/>
  <c r="E54" i="2"/>
  <c r="G54" i="2" s="1"/>
  <c r="AG16" i="2"/>
  <c r="AD60" i="2"/>
  <c r="AG19" i="2"/>
  <c r="AD52" i="2"/>
  <c r="O78" i="2"/>
  <c r="AF45" i="2" s="1"/>
  <c r="O83" i="2"/>
  <c r="AF50" i="2" s="1"/>
  <c r="O87" i="2"/>
  <c r="AF54" i="2" s="1"/>
  <c r="E129" i="2"/>
  <c r="G129" i="2" s="1"/>
  <c r="AG22" i="2"/>
  <c r="O84" i="2"/>
  <c r="AF51" i="2" s="1"/>
  <c r="O52" i="2"/>
  <c r="AF19" i="2" s="1"/>
  <c r="AC60" i="2"/>
  <c r="AG25" i="2"/>
  <c r="O85" i="2"/>
  <c r="O95" i="2"/>
  <c r="O99" i="2"/>
  <c r="O77" i="2"/>
  <c r="AF44" i="2" s="1"/>
  <c r="O90" i="2"/>
  <c r="AF57" i="2" s="1"/>
  <c r="G154" i="2"/>
  <c r="O46" i="2"/>
  <c r="O80" i="2"/>
  <c r="AF47" i="2" s="1"/>
  <c r="F79" i="2"/>
  <c r="G79" i="2" s="1"/>
  <c r="O49" i="2"/>
  <c r="AF16" i="2" s="1"/>
  <c r="AG21" i="2"/>
  <c r="N6" i="2"/>
  <c r="AG24" i="2"/>
  <c r="AC39" i="2"/>
  <c r="O82" i="2"/>
  <c r="AF49" i="2" s="1"/>
  <c r="O92" i="2"/>
  <c r="AF59" i="2" s="1"/>
  <c r="F29" i="2"/>
  <c r="G29" i="2" s="1"/>
  <c r="AG14" i="2"/>
  <c r="AG26" i="2" s="1"/>
  <c r="O51" i="2"/>
  <c r="AF18" i="2" s="1"/>
  <c r="O100" i="2"/>
  <c r="AG17" i="2"/>
  <c r="O96" i="2"/>
  <c r="E104" i="2"/>
  <c r="G104" i="2" s="1"/>
  <c r="N12" i="2"/>
  <c r="O48" i="2" s="1"/>
  <c r="AF15" i="2" s="1"/>
  <c r="N40" i="2"/>
  <c r="O76" i="2" s="1"/>
  <c r="AF43" i="2" s="1"/>
  <c r="O79" i="2"/>
  <c r="AF46" i="2" s="1"/>
  <c r="O86" i="2"/>
  <c r="AF53" i="2" s="1"/>
  <c r="O89" i="2"/>
  <c r="AF56" i="2" s="1"/>
  <c r="U115" i="2"/>
  <c r="W115" i="2" s="1"/>
  <c r="AG27" i="2" s="1"/>
  <c r="AG39" i="2" s="1"/>
  <c r="U152" i="2"/>
  <c r="W152" i="2" s="1"/>
  <c r="U41" i="2"/>
  <c r="W41" i="2" s="1"/>
  <c r="E154" i="1"/>
  <c r="N5" i="1"/>
  <c r="N9" i="1"/>
  <c r="O37" i="1" s="1"/>
  <c r="N82" i="1"/>
  <c r="N87" i="1"/>
  <c r="N60" i="1"/>
  <c r="O46" i="1"/>
  <c r="F154" i="1"/>
  <c r="N62" i="1"/>
  <c r="N7" i="1"/>
  <c r="O36" i="1" s="1"/>
  <c r="AD39" i="1"/>
  <c r="N55" i="1"/>
  <c r="N80" i="1"/>
  <c r="AD13" i="1"/>
  <c r="N85" i="1"/>
  <c r="F79" i="1"/>
  <c r="N14" i="1"/>
  <c r="N16" i="1"/>
  <c r="N18" i="1"/>
  <c r="O50" i="1" s="1"/>
  <c r="AF17" i="1" s="1"/>
  <c r="N78" i="1"/>
  <c r="N67" i="1"/>
  <c r="O44" i="1"/>
  <c r="AF11" i="1" s="1"/>
  <c r="N42" i="1"/>
  <c r="O61" i="1" s="1"/>
  <c r="AF28" i="1" s="1"/>
  <c r="O48" i="1"/>
  <c r="AF15" i="1" s="1"/>
  <c r="N48" i="1"/>
  <c r="N50" i="1"/>
  <c r="N56" i="1"/>
  <c r="O92" i="1" s="1"/>
  <c r="AF59" i="1" s="1"/>
  <c r="O41" i="1"/>
  <c r="AF8" i="1" s="1"/>
  <c r="O34" i="1"/>
  <c r="B130" i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O59" i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AC52" i="1"/>
  <c r="E79" i="1"/>
  <c r="F129" i="1"/>
  <c r="O54" i="1"/>
  <c r="AF21" i="1" s="1"/>
  <c r="AD52" i="1"/>
  <c r="F104" i="1"/>
  <c r="O49" i="1"/>
  <c r="AF16" i="1" s="1"/>
  <c r="AC26" i="1"/>
  <c r="E54" i="1"/>
  <c r="F54" i="1"/>
  <c r="N52" i="1"/>
  <c r="O47" i="1"/>
  <c r="AF14" i="1" s="1"/>
  <c r="E104" i="1"/>
  <c r="U41" i="1"/>
  <c r="W41" i="1" s="1"/>
  <c r="O53" i="1"/>
  <c r="AF20" i="1" s="1"/>
  <c r="AC60" i="1"/>
  <c r="N75" i="1"/>
  <c r="N79" i="1"/>
  <c r="O38" i="1"/>
  <c r="AF5" i="1" s="1"/>
  <c r="O45" i="1"/>
  <c r="AF12" i="1" s="1"/>
  <c r="F29" i="1"/>
  <c r="U152" i="1"/>
  <c r="W152" i="1" s="1"/>
  <c r="N61" i="1"/>
  <c r="O79" i="1" s="1"/>
  <c r="AF46" i="1" s="1"/>
  <c r="O35" i="1"/>
  <c r="O52" i="1"/>
  <c r="AF19" i="1" s="1"/>
  <c r="E29" i="1"/>
  <c r="O42" i="1"/>
  <c r="AF9" i="1" s="1"/>
  <c r="O51" i="1"/>
  <c r="AF18" i="1" s="1"/>
  <c r="U189" i="1"/>
  <c r="W189" i="1" s="1"/>
  <c r="U78" i="1"/>
  <c r="W78" i="1" s="1"/>
  <c r="O40" i="1"/>
  <c r="AF7" i="1" s="1"/>
  <c r="O39" i="1"/>
  <c r="AF6" i="1" s="1"/>
  <c r="AC39" i="1"/>
  <c r="U115" i="1"/>
  <c r="W115" i="1" s="1"/>
  <c r="AG27" i="1" s="1"/>
  <c r="AG39" i="1" s="1"/>
  <c r="E129" i="1"/>
  <c r="G129" i="1" s="1"/>
  <c r="W5" i="1"/>
  <c r="W153" i="1"/>
  <c r="AE60" i="4" l="1"/>
  <c r="AE20" i="4"/>
  <c r="AE18" i="4"/>
  <c r="AE25" i="4"/>
  <c r="AE24" i="4"/>
  <c r="AE23" i="4"/>
  <c r="AE22" i="4"/>
  <c r="AE21" i="4"/>
  <c r="AE19" i="4"/>
  <c r="AE17" i="4"/>
  <c r="AE16" i="4"/>
  <c r="AE15" i="4"/>
  <c r="AE14" i="4"/>
  <c r="AE26" i="4" s="1"/>
  <c r="AF39" i="4"/>
  <c r="AE12" i="4"/>
  <c r="AE11" i="4"/>
  <c r="AE10" i="4"/>
  <c r="AE9" i="4"/>
  <c r="AE8" i="4"/>
  <c r="AE7" i="4"/>
  <c r="AE6" i="4"/>
  <c r="AE5" i="4"/>
  <c r="AE39" i="4"/>
  <c r="AF13" i="4"/>
  <c r="AF60" i="4"/>
  <c r="AF26" i="4"/>
  <c r="AG12" i="4"/>
  <c r="AG11" i="4"/>
  <c r="AG10" i="4"/>
  <c r="AG9" i="4"/>
  <c r="AG8" i="4"/>
  <c r="AG7" i="4"/>
  <c r="AG6" i="4"/>
  <c r="AG5" i="4"/>
  <c r="AG52" i="4"/>
  <c r="AG26" i="4"/>
  <c r="AG60" i="4"/>
  <c r="AE52" i="4"/>
  <c r="AE12" i="3"/>
  <c r="AE11" i="3"/>
  <c r="AE10" i="3"/>
  <c r="AE9" i="3"/>
  <c r="AE8" i="3"/>
  <c r="AE7" i="3"/>
  <c r="AE6" i="3"/>
  <c r="AE5" i="3"/>
  <c r="AE13" i="3" s="1"/>
  <c r="AE43" i="3"/>
  <c r="AE42" i="3"/>
  <c r="AE41" i="3"/>
  <c r="AE40" i="3"/>
  <c r="AE51" i="3"/>
  <c r="AE50" i="3"/>
  <c r="AE49" i="3"/>
  <c r="AE47" i="3"/>
  <c r="AE48" i="3"/>
  <c r="AE45" i="3"/>
  <c r="AE44" i="3"/>
  <c r="AE46" i="3"/>
  <c r="AG60" i="3"/>
  <c r="AE39" i="3"/>
  <c r="AE60" i="3"/>
  <c r="AG12" i="3"/>
  <c r="AG11" i="3"/>
  <c r="AG10" i="3"/>
  <c r="AG9" i="3"/>
  <c r="AG8" i="3"/>
  <c r="AG7" i="3"/>
  <c r="AG6" i="3"/>
  <c r="AG5" i="3"/>
  <c r="AG13" i="3" s="1"/>
  <c r="AG40" i="3"/>
  <c r="AG52" i="3" s="1"/>
  <c r="AG51" i="3"/>
  <c r="AG50" i="3"/>
  <c r="AG49" i="3"/>
  <c r="AG48" i="3"/>
  <c r="AG47" i="3"/>
  <c r="AG46" i="3"/>
  <c r="AG45" i="3"/>
  <c r="AG43" i="3"/>
  <c r="AG42" i="3"/>
  <c r="AG41" i="3"/>
  <c r="AG44" i="3"/>
  <c r="AF52" i="3"/>
  <c r="AE26" i="3"/>
  <c r="AF60" i="3"/>
  <c r="AF39" i="3"/>
  <c r="AF26" i="3"/>
  <c r="AG26" i="3"/>
  <c r="AF5" i="3"/>
  <c r="AF13" i="3" s="1"/>
  <c r="AE10" i="2"/>
  <c r="AE7" i="2"/>
  <c r="AE8" i="2"/>
  <c r="AE12" i="2"/>
  <c r="AE9" i="2"/>
  <c r="AE5" i="2"/>
  <c r="AE11" i="2"/>
  <c r="AE6" i="2"/>
  <c r="AE38" i="2"/>
  <c r="AE37" i="2"/>
  <c r="AE36" i="2"/>
  <c r="AE35" i="2"/>
  <c r="AE33" i="2"/>
  <c r="AE32" i="2"/>
  <c r="AE31" i="2"/>
  <c r="AE30" i="2"/>
  <c r="AE27" i="2"/>
  <c r="AE28" i="2"/>
  <c r="AE34" i="2"/>
  <c r="AE29" i="2"/>
  <c r="O37" i="2"/>
  <c r="O72" i="2"/>
  <c r="O61" i="2"/>
  <c r="AF28" i="2" s="1"/>
  <c r="O34" i="2"/>
  <c r="O75" i="2"/>
  <c r="AF42" i="2" s="1"/>
  <c r="O58" i="2"/>
  <c r="AF25" i="2" s="1"/>
  <c r="O67" i="2"/>
  <c r="AF34" i="2" s="1"/>
  <c r="O60" i="2"/>
  <c r="AF27" i="2" s="1"/>
  <c r="O71" i="2"/>
  <c r="AF38" i="2" s="1"/>
  <c r="O62" i="2"/>
  <c r="AF29" i="2" s="1"/>
  <c r="O65" i="2"/>
  <c r="AF32" i="2" s="1"/>
  <c r="AG40" i="2"/>
  <c r="AG52" i="2" s="1"/>
  <c r="AG51" i="2"/>
  <c r="AG50" i="2"/>
  <c r="AG48" i="2"/>
  <c r="AG47" i="2"/>
  <c r="AG46" i="2"/>
  <c r="AG44" i="2"/>
  <c r="AG45" i="2"/>
  <c r="AG43" i="2"/>
  <c r="AG41" i="2"/>
  <c r="AG42" i="2"/>
  <c r="AG49" i="2"/>
  <c r="O45" i="2"/>
  <c r="AF12" i="2" s="1"/>
  <c r="O39" i="2"/>
  <c r="AF6" i="2" s="1"/>
  <c r="O57" i="2"/>
  <c r="AF24" i="2" s="1"/>
  <c r="O68" i="2"/>
  <c r="AF35" i="2" s="1"/>
  <c r="AG11" i="2"/>
  <c r="AG8" i="2"/>
  <c r="AG12" i="2"/>
  <c r="AG9" i="2"/>
  <c r="AG7" i="2"/>
  <c r="AG10" i="2"/>
  <c r="AG5" i="2"/>
  <c r="AG6" i="2"/>
  <c r="O40" i="2"/>
  <c r="AF7" i="2" s="1"/>
  <c r="O44" i="2"/>
  <c r="AF11" i="2" s="1"/>
  <c r="O41" i="2"/>
  <c r="AF8" i="2" s="1"/>
  <c r="O69" i="2"/>
  <c r="AF36" i="2" s="1"/>
  <c r="O43" i="2"/>
  <c r="AF10" i="2" s="1"/>
  <c r="O38" i="2"/>
  <c r="AF5" i="2" s="1"/>
  <c r="O70" i="2"/>
  <c r="AF37" i="2" s="1"/>
  <c r="O47" i="2"/>
  <c r="AF14" i="2" s="1"/>
  <c r="O74" i="2"/>
  <c r="AF41" i="2" s="1"/>
  <c r="AE25" i="2"/>
  <c r="AE24" i="2"/>
  <c r="AE23" i="2"/>
  <c r="AE22" i="2"/>
  <c r="AE21" i="2"/>
  <c r="AE20" i="2"/>
  <c r="AE19" i="2"/>
  <c r="AE18" i="2"/>
  <c r="AE17" i="2"/>
  <c r="AE16" i="2"/>
  <c r="AE15" i="2"/>
  <c r="AE14" i="2"/>
  <c r="AG53" i="2"/>
  <c r="AG59" i="2"/>
  <c r="AG58" i="2"/>
  <c r="AG57" i="2"/>
  <c r="AG56" i="2"/>
  <c r="AG55" i="2"/>
  <c r="AG54" i="2"/>
  <c r="AF60" i="2"/>
  <c r="O73" i="2"/>
  <c r="AF40" i="2" s="1"/>
  <c r="O66" i="2"/>
  <c r="AF33" i="2" s="1"/>
  <c r="O56" i="2"/>
  <c r="AF23" i="2" s="1"/>
  <c r="AE53" i="2"/>
  <c r="AE60" i="2" s="1"/>
  <c r="AE58" i="2"/>
  <c r="AE59" i="2"/>
  <c r="AE57" i="2"/>
  <c r="AE54" i="2"/>
  <c r="AE55" i="2"/>
  <c r="AE56" i="2"/>
  <c r="O53" i="2"/>
  <c r="AF20" i="2" s="1"/>
  <c r="O55" i="2"/>
  <c r="AF22" i="2" s="1"/>
  <c r="O59" i="2"/>
  <c r="O63" i="2"/>
  <c r="AF30" i="2" s="1"/>
  <c r="AE42" i="2"/>
  <c r="AE41" i="2"/>
  <c r="AE40" i="2"/>
  <c r="AE50" i="2"/>
  <c r="AE49" i="2"/>
  <c r="AE48" i="2"/>
  <c r="AE46" i="2"/>
  <c r="AE47" i="2"/>
  <c r="AE45" i="2"/>
  <c r="AE44" i="2"/>
  <c r="AE51" i="2"/>
  <c r="AE43" i="2"/>
  <c r="O36" i="2"/>
  <c r="O54" i="2"/>
  <c r="AF21" i="2" s="1"/>
  <c r="O35" i="2"/>
  <c r="O42" i="2"/>
  <c r="AF9" i="2" s="1"/>
  <c r="O64" i="2"/>
  <c r="AF31" i="2" s="1"/>
  <c r="O94" i="1"/>
  <c r="O60" i="1"/>
  <c r="AF27" i="1" s="1"/>
  <c r="O55" i="1"/>
  <c r="AF22" i="1" s="1"/>
  <c r="O89" i="1"/>
  <c r="AF56" i="1" s="1"/>
  <c r="O63" i="1"/>
  <c r="AF30" i="1" s="1"/>
  <c r="O62" i="1"/>
  <c r="AF29" i="1" s="1"/>
  <c r="O100" i="1"/>
  <c r="O56" i="1"/>
  <c r="AF23" i="1" s="1"/>
  <c r="O57" i="1"/>
  <c r="AF24" i="1" s="1"/>
  <c r="AF26" i="1" s="1"/>
  <c r="O70" i="1"/>
  <c r="AF37" i="1" s="1"/>
  <c r="G79" i="1"/>
  <c r="AE29" i="1" s="1"/>
  <c r="O88" i="1"/>
  <c r="AF55" i="1" s="1"/>
  <c r="O69" i="1"/>
  <c r="AF36" i="1" s="1"/>
  <c r="O58" i="1"/>
  <c r="AF25" i="1" s="1"/>
  <c r="O64" i="1"/>
  <c r="AF31" i="1" s="1"/>
  <c r="O43" i="1"/>
  <c r="AF10" i="1" s="1"/>
  <c r="G154" i="1"/>
  <c r="O82" i="1"/>
  <c r="AF49" i="1" s="1"/>
  <c r="O66" i="1"/>
  <c r="AF33" i="1" s="1"/>
  <c r="AF13" i="1"/>
  <c r="AG58" i="1"/>
  <c r="AG57" i="1"/>
  <c r="AG56" i="1"/>
  <c r="AG55" i="1"/>
  <c r="AG54" i="1"/>
  <c r="AG59" i="1"/>
  <c r="AG53" i="1"/>
  <c r="O65" i="1"/>
  <c r="AF32" i="1" s="1"/>
  <c r="O87" i="1"/>
  <c r="AF54" i="1" s="1"/>
  <c r="AG22" i="1"/>
  <c r="AG17" i="1"/>
  <c r="AG19" i="1"/>
  <c r="AG23" i="1"/>
  <c r="AG18" i="1"/>
  <c r="AG14" i="1"/>
  <c r="AG15" i="1"/>
  <c r="AG25" i="1"/>
  <c r="AG20" i="1"/>
  <c r="AG16" i="1"/>
  <c r="AG24" i="1"/>
  <c r="AG21" i="1"/>
  <c r="O71" i="1"/>
  <c r="AF38" i="1" s="1"/>
  <c r="O81" i="1"/>
  <c r="AF48" i="1" s="1"/>
  <c r="O68" i="1"/>
  <c r="AF35" i="1" s="1"/>
  <c r="AE36" i="1"/>
  <c r="AE35" i="1"/>
  <c r="AE34" i="1"/>
  <c r="O75" i="1"/>
  <c r="AF42" i="1" s="1"/>
  <c r="O98" i="1"/>
  <c r="O85" i="1"/>
  <c r="O97" i="1"/>
  <c r="G54" i="1"/>
  <c r="O83" i="1"/>
  <c r="AF50" i="1" s="1"/>
  <c r="O86" i="1"/>
  <c r="AF53" i="1" s="1"/>
  <c r="AF60" i="1" s="1"/>
  <c r="O84" i="1"/>
  <c r="AF51" i="1" s="1"/>
  <c r="O91" i="1"/>
  <c r="AF58" i="1" s="1"/>
  <c r="O99" i="1"/>
  <c r="O73" i="1"/>
  <c r="AF40" i="1" s="1"/>
  <c r="O90" i="1"/>
  <c r="AF57" i="1" s="1"/>
  <c r="O77" i="1"/>
  <c r="AF44" i="1" s="1"/>
  <c r="O76" i="1"/>
  <c r="AF43" i="1" s="1"/>
  <c r="O95" i="1"/>
  <c r="AE59" i="1"/>
  <c r="AE58" i="1"/>
  <c r="AE57" i="1"/>
  <c r="AE56" i="1"/>
  <c r="AE55" i="1"/>
  <c r="AE54" i="1"/>
  <c r="AE53" i="1"/>
  <c r="AE60" i="1" s="1"/>
  <c r="G29" i="1"/>
  <c r="O80" i="1"/>
  <c r="AF47" i="1" s="1"/>
  <c r="O78" i="1"/>
  <c r="AF45" i="1" s="1"/>
  <c r="AG12" i="1"/>
  <c r="AG8" i="1"/>
  <c r="AG6" i="1"/>
  <c r="AG10" i="1"/>
  <c r="AG9" i="1"/>
  <c r="AG7" i="1"/>
  <c r="AG5" i="1"/>
  <c r="AG11" i="1"/>
  <c r="O74" i="1"/>
  <c r="AF41" i="1" s="1"/>
  <c r="O93" i="1"/>
  <c r="AG46" i="1"/>
  <c r="AG45" i="1"/>
  <c r="AG44" i="1"/>
  <c r="AG43" i="1"/>
  <c r="AG42" i="1"/>
  <c r="AG41" i="1"/>
  <c r="AG51" i="1"/>
  <c r="AG50" i="1"/>
  <c r="AG49" i="1"/>
  <c r="AG48" i="1"/>
  <c r="AG47" i="1"/>
  <c r="AG40" i="1"/>
  <c r="G104" i="1"/>
  <c r="O67" i="1"/>
  <c r="AF34" i="1" s="1"/>
  <c r="O72" i="1"/>
  <c r="O96" i="1"/>
  <c r="AG13" i="4" l="1"/>
  <c r="AE13" i="4"/>
  <c r="AE52" i="3"/>
  <c r="AF26" i="2"/>
  <c r="AF13" i="2"/>
  <c r="AE26" i="2"/>
  <c r="AF39" i="2"/>
  <c r="AG60" i="2"/>
  <c r="AE52" i="2"/>
  <c r="AG13" i="2"/>
  <c r="AE13" i="2"/>
  <c r="AF52" i="2"/>
  <c r="AE39" i="2"/>
  <c r="AF39" i="1"/>
  <c r="AE37" i="1"/>
  <c r="AE38" i="1"/>
  <c r="AE28" i="1"/>
  <c r="AE33" i="1"/>
  <c r="AE27" i="1"/>
  <c r="AE30" i="1"/>
  <c r="AE31" i="1"/>
  <c r="AE32" i="1"/>
  <c r="AE12" i="1"/>
  <c r="AE8" i="1"/>
  <c r="AE5" i="1"/>
  <c r="AE10" i="1"/>
  <c r="AE6" i="1"/>
  <c r="AE9" i="1"/>
  <c r="AE11" i="1"/>
  <c r="AE7" i="1"/>
  <c r="AE14" i="1"/>
  <c r="AE22" i="1"/>
  <c r="AE17" i="1"/>
  <c r="AE19" i="1"/>
  <c r="AE15" i="1"/>
  <c r="AE20" i="1"/>
  <c r="AE23" i="1"/>
  <c r="AE25" i="1"/>
  <c r="AE18" i="1"/>
  <c r="AE21" i="1"/>
  <c r="AE24" i="1"/>
  <c r="AE16" i="1"/>
  <c r="AG60" i="1"/>
  <c r="AE48" i="1"/>
  <c r="AE47" i="1"/>
  <c r="AE46" i="1"/>
  <c r="AE45" i="1"/>
  <c r="AE44" i="1"/>
  <c r="AE51" i="1"/>
  <c r="AE50" i="1"/>
  <c r="AE49" i="1"/>
  <c r="AE42" i="1"/>
  <c r="AE43" i="1"/>
  <c r="AE41" i="1"/>
  <c r="AE40" i="1"/>
  <c r="AG13" i="1"/>
  <c r="AG52" i="1"/>
  <c r="AE39" i="1"/>
  <c r="AF52" i="1"/>
  <c r="AG26" i="1"/>
  <c r="AE26" i="1" l="1"/>
  <c r="AE13" i="1"/>
  <c r="AE52" i="1"/>
</calcChain>
</file>

<file path=xl/sharedStrings.xml><?xml version="1.0" encoding="utf-8"?>
<sst xmlns="http://schemas.openxmlformats.org/spreadsheetml/2006/main" count="376" uniqueCount="52">
  <si>
    <t>Column A</t>
  </si>
  <si>
    <t>Column B</t>
  </si>
  <si>
    <t>Column C</t>
  </si>
  <si>
    <t>Column D</t>
  </si>
  <si>
    <t>Column E</t>
  </si>
  <si>
    <t>Column F</t>
  </si>
  <si>
    <t>Column G</t>
  </si>
  <si>
    <t>Column I</t>
  </si>
  <si>
    <t>Column J</t>
  </si>
  <si>
    <t>Current</t>
  </si>
  <si>
    <t>Prop 13</t>
  </si>
  <si>
    <t>Prop 14</t>
  </si>
  <si>
    <t>Prop 15</t>
  </si>
  <si>
    <t>Prop 16</t>
  </si>
  <si>
    <t>Base Period</t>
  </si>
  <si>
    <t>Class III Advanced Skim Price</t>
  </si>
  <si>
    <t>Class IV Advanced Skim Price</t>
  </si>
  <si>
    <t>Higher of Class III or Class IV Advance Skim Price</t>
  </si>
  <si>
    <t>Simple Avg. of Class III and Class IV Advanced Skim Prices</t>
  </si>
  <si>
    <t>Difference 
(C-D)</t>
  </si>
  <si>
    <t>Rolling Adjustor</t>
  </si>
  <si>
    <t>Class III Announced Skim Milk Price</t>
  </si>
  <si>
    <t>Date</t>
  </si>
  <si>
    <t xml:space="preserve"> Avg. of Class III and Class IV + $0.74 Advanced Skim Prices</t>
  </si>
  <si>
    <t>IDFA Proposed Class I Advance Skim Price</t>
  </si>
  <si>
    <t>MIG Proposed Class I Advance Skim Price</t>
  </si>
  <si>
    <t>Edge Proposed Class I  Skim Price</t>
  </si>
  <si>
    <t>Class III Skim</t>
  </si>
  <si>
    <t>Class IV Skim</t>
  </si>
  <si>
    <t>IDFA 24-month lookback period for 2019</t>
  </si>
  <si>
    <t>Difference between Column C - Column D</t>
  </si>
  <si>
    <t>Edge 36-month lookback period for 2019</t>
  </si>
  <si>
    <t>Application period</t>
  </si>
  <si>
    <t>May-Dec 2019</t>
  </si>
  <si>
    <t>2020 avg.</t>
  </si>
  <si>
    <t>24-mo avg.</t>
  </si>
  <si>
    <t>IDFA 24-month lookback period for 2020</t>
  </si>
  <si>
    <t>2021 avg.</t>
  </si>
  <si>
    <t>36-mo avg.</t>
  </si>
  <si>
    <t>Edge 36-month lookback period for 2020</t>
  </si>
  <si>
    <t>2022 avg.</t>
  </si>
  <si>
    <t>IDFA 24-month lookback period for 2021</t>
  </si>
  <si>
    <t>Jan-Jul 2023</t>
  </si>
  <si>
    <t>Edge 36-month lookback period for 2021</t>
  </si>
  <si>
    <t>IDFA 24-month lookback period for 2022</t>
  </si>
  <si>
    <t>IDFA 24-month lookback period for 2023</t>
  </si>
  <si>
    <t>Edge 36-month lookback period for 2022</t>
  </si>
  <si>
    <t>IDFA 24-month lookback period for 2024</t>
  </si>
  <si>
    <t>Edge 36-month lookback period for 2023</t>
  </si>
  <si>
    <t>Proposal 14</t>
  </si>
  <si>
    <t>Proposal 15</t>
  </si>
  <si>
    <t>Proposal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</si>
</sst>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horizontal="center" wrapText="1"/>
    </xf>
    <xf numFmtId="17" fontId="5" fillId="4" borderId="2" xfId="0" applyNumberFormat="1" applyFont="1" applyFill="1" applyBorder="1" applyAlignment="1">
      <alignment horizontal="center" wrapText="1"/>
    </xf>
    <xf numFmtId="44" fontId="5" fillId="4" borderId="2" xfId="1" applyFont="1" applyFill="1" applyBorder="1" applyAlignment="1">
      <alignment horizontal="center" wrapText="1"/>
    </xf>
    <xf numFmtId="17" fontId="5" fillId="0" borderId="2" xfId="0" applyNumberFormat="1" applyFont="1" applyBorder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44" fontId="5" fillId="0" borderId="0" xfId="1" applyFont="1" applyFill="1" applyBorder="1" applyAlignment="1">
      <alignment horizontal="center" wrapText="1"/>
    </xf>
    <xf numFmtId="17" fontId="0" fillId="6" borderId="2" xfId="0" applyNumberFormat="1" applyFill="1" applyBorder="1"/>
    <xf numFmtId="44" fontId="0" fillId="6" borderId="2" xfId="1" applyFont="1" applyFill="1" applyBorder="1"/>
    <xf numFmtId="44" fontId="0" fillId="6" borderId="2" xfId="0" applyNumberFormat="1" applyFill="1" applyBorder="1"/>
    <xf numFmtId="44" fontId="0" fillId="7" borderId="2" xfId="0" applyNumberFormat="1" applyFill="1" applyBorder="1"/>
    <xf numFmtId="44" fontId="0" fillId="0" borderId="0" xfId="0" applyNumberFormat="1"/>
    <xf numFmtId="0" fontId="2" fillId="5" borderId="4" xfId="0" applyFont="1" applyFill="1" applyBorder="1"/>
    <xf numFmtId="44" fontId="2" fillId="5" borderId="4" xfId="0" applyNumberFormat="1" applyFont="1" applyFill="1" applyBorder="1"/>
    <xf numFmtId="44" fontId="2" fillId="5" borderId="5" xfId="0" applyNumberFormat="1" applyFont="1" applyFill="1" applyBorder="1"/>
    <xf numFmtId="0" fontId="2" fillId="3" borderId="7" xfId="0" applyFont="1" applyFill="1" applyBorder="1" applyAlignment="1">
      <alignment horizontal="center" vertical="center" textRotation="90"/>
    </xf>
    <xf numFmtId="17" fontId="2" fillId="3" borderId="8" xfId="0" applyNumberFormat="1" applyFont="1" applyFill="1" applyBorder="1"/>
    <xf numFmtId="44" fontId="2" fillId="3" borderId="8" xfId="1" applyFont="1" applyFill="1" applyBorder="1"/>
    <xf numFmtId="44" fontId="2" fillId="3" borderId="9" xfId="1" applyFont="1" applyFill="1" applyBorder="1"/>
    <xf numFmtId="0" fontId="2" fillId="0" borderId="7" xfId="0" applyFont="1" applyBorder="1" applyAlignment="1">
      <alignment horizontal="center" vertical="center" textRotation="90"/>
    </xf>
    <xf numFmtId="44" fontId="2" fillId="0" borderId="0" xfId="1" applyFont="1" applyFill="1" applyBorder="1"/>
    <xf numFmtId="44" fontId="5" fillId="0" borderId="10" xfId="1" applyFont="1" applyFill="1" applyBorder="1" applyAlignment="1">
      <alignment horizontal="center" wrapText="1"/>
    </xf>
    <xf numFmtId="17" fontId="2" fillId="3" borderId="11" xfId="0" applyNumberFormat="1" applyFont="1" applyFill="1" applyBorder="1"/>
    <xf numFmtId="44" fontId="2" fillId="3" borderId="11" xfId="1" applyFont="1" applyFill="1" applyBorder="1"/>
    <xf numFmtId="44" fontId="2" fillId="3" borderId="12" xfId="1" applyFont="1" applyFill="1" applyBorder="1"/>
    <xf numFmtId="44" fontId="5" fillId="0" borderId="13" xfId="1" applyFont="1" applyFill="1" applyBorder="1" applyAlignment="1">
      <alignment horizontal="center" wrapText="1"/>
    </xf>
    <xf numFmtId="44" fontId="5" fillId="8" borderId="14" xfId="1" applyFont="1" applyFill="1" applyBorder="1" applyAlignment="1">
      <alignment horizontal="center" wrapText="1"/>
    </xf>
    <xf numFmtId="44" fontId="5" fillId="0" borderId="15" xfId="1" applyFont="1" applyFill="1" applyBorder="1" applyAlignment="1">
      <alignment horizontal="center" wrapText="1"/>
    </xf>
    <xf numFmtId="44" fontId="5" fillId="8" borderId="16" xfId="1" applyFont="1" applyFill="1" applyBorder="1" applyAlignment="1">
      <alignment horizontal="center" wrapText="1"/>
    </xf>
    <xf numFmtId="44" fontId="0" fillId="6" borderId="10" xfId="1" applyFont="1" applyFill="1" applyBorder="1"/>
    <xf numFmtId="44" fontId="0" fillId="6" borderId="10" xfId="0" applyNumberFormat="1" applyFill="1" applyBorder="1"/>
    <xf numFmtId="44" fontId="0" fillId="7" borderId="10" xfId="0" applyNumberFormat="1" applyFill="1" applyBorder="1"/>
    <xf numFmtId="0" fontId="3" fillId="0" borderId="0" xfId="0" applyFont="1"/>
    <xf numFmtId="44" fontId="3" fillId="0" borderId="0" xfId="0" applyNumberFormat="1" applyFont="1"/>
    <xf numFmtId="44" fontId="5" fillId="8" borderId="17" xfId="1" applyFont="1" applyFill="1" applyBorder="1" applyAlignment="1">
      <alignment horizontal="center" wrapText="1"/>
    </xf>
    <xf numFmtId="44" fontId="5" fillId="0" borderId="18" xfId="1" applyFont="1" applyFill="1" applyBorder="1" applyAlignment="1">
      <alignment horizontal="center" wrapText="1"/>
    </xf>
    <xf numFmtId="44" fontId="5" fillId="8" borderId="19" xfId="1" applyFont="1" applyFill="1" applyBorder="1" applyAlignment="1">
      <alignment horizontal="center" wrapText="1"/>
    </xf>
    <xf numFmtId="44" fontId="5" fillId="8" borderId="0" xfId="1" applyFont="1" applyFill="1" applyBorder="1" applyAlignment="1">
      <alignment horizontal="center" wrapText="1"/>
    </xf>
    <xf numFmtId="17" fontId="5" fillId="0" borderId="0" xfId="0" applyNumberFormat="1" applyFont="1" applyAlignment="1">
      <alignment horizontal="center" wrapText="1"/>
    </xf>
    <xf numFmtId="44" fontId="0" fillId="0" borderId="0" xfId="1" applyFont="1" applyFill="1" applyBorder="1"/>
    <xf numFmtId="17" fontId="0" fillId="10" borderId="2" xfId="0" applyNumberFormat="1" applyFill="1" applyBorder="1"/>
    <xf numFmtId="44" fontId="0" fillId="10" borderId="2" xfId="1" applyFont="1" applyFill="1" applyBorder="1"/>
    <xf numFmtId="44" fontId="0" fillId="10" borderId="2" xfId="0" applyNumberFormat="1" applyFill="1" applyBorder="1"/>
    <xf numFmtId="17" fontId="5" fillId="8" borderId="20" xfId="0" applyNumberFormat="1" applyFont="1" applyFill="1" applyBorder="1" applyAlignment="1">
      <alignment horizontal="center" wrapText="1"/>
    </xf>
    <xf numFmtId="44" fontId="5" fillId="8" borderId="21" xfId="1" applyFont="1" applyFill="1" applyBorder="1" applyAlignment="1">
      <alignment horizontal="center" wrapText="1"/>
    </xf>
    <xf numFmtId="44" fontId="5" fillId="8" borderId="22" xfId="1" applyFont="1" applyFill="1" applyBorder="1" applyAlignment="1">
      <alignment horizontal="center" wrapText="1"/>
    </xf>
    <xf numFmtId="17" fontId="5" fillId="8" borderId="23" xfId="0" applyNumberFormat="1" applyFont="1" applyFill="1" applyBorder="1" applyAlignment="1">
      <alignment horizontal="center" wrapText="1"/>
    </xf>
    <xf numFmtId="44" fontId="5" fillId="8" borderId="2" xfId="1" applyFont="1" applyFill="1" applyBorder="1" applyAlignment="1">
      <alignment horizontal="center" wrapText="1"/>
    </xf>
    <xf numFmtId="44" fontId="5" fillId="8" borderId="24" xfId="1" applyFont="1" applyFill="1" applyBorder="1" applyAlignment="1">
      <alignment horizontal="center" wrapText="1"/>
    </xf>
    <xf numFmtId="17" fontId="0" fillId="10" borderId="10" xfId="0" applyNumberFormat="1" applyFill="1" applyBorder="1"/>
    <xf numFmtId="44" fontId="0" fillId="10" borderId="10" xfId="1" applyFont="1" applyFill="1" applyBorder="1"/>
    <xf numFmtId="44" fontId="0" fillId="10" borderId="10" xfId="0" applyNumberFormat="1" applyFill="1" applyBorder="1"/>
    <xf numFmtId="0" fontId="2" fillId="9" borderId="7" xfId="0" applyFont="1" applyFill="1" applyBorder="1" applyAlignment="1">
      <alignment horizontal="center" vertical="center" textRotation="90"/>
    </xf>
    <xf numFmtId="17" fontId="2" fillId="9" borderId="8" xfId="0" applyNumberFormat="1" applyFont="1" applyFill="1" applyBorder="1"/>
    <xf numFmtId="44" fontId="2" fillId="9" borderId="8" xfId="1" applyFont="1" applyFill="1" applyBorder="1"/>
    <xf numFmtId="44" fontId="2" fillId="9" borderId="9" xfId="1" applyFont="1" applyFill="1" applyBorder="1"/>
    <xf numFmtId="17" fontId="0" fillId="12" borderId="2" xfId="0" applyNumberFormat="1" applyFill="1" applyBorder="1"/>
    <xf numFmtId="44" fontId="0" fillId="12" borderId="2" xfId="1" applyFont="1" applyFill="1" applyBorder="1"/>
    <xf numFmtId="44" fontId="0" fillId="12" borderId="2" xfId="0" applyNumberFormat="1" applyFill="1" applyBorder="1"/>
    <xf numFmtId="17" fontId="5" fillId="8" borderId="25" xfId="0" applyNumberFormat="1" applyFont="1" applyFill="1" applyBorder="1" applyAlignment="1">
      <alignment horizontal="center" wrapText="1"/>
    </xf>
    <xf numFmtId="44" fontId="5" fillId="8" borderId="26" xfId="1" applyFont="1" applyFill="1" applyBorder="1" applyAlignment="1">
      <alignment horizontal="center" wrapText="1"/>
    </xf>
    <xf numFmtId="44" fontId="5" fillId="8" borderId="27" xfId="1" applyFont="1" applyFill="1" applyBorder="1" applyAlignment="1">
      <alignment horizontal="center" wrapText="1"/>
    </xf>
    <xf numFmtId="17" fontId="0" fillId="12" borderId="10" xfId="0" applyNumberFormat="1" applyFill="1" applyBorder="1"/>
    <xf numFmtId="44" fontId="0" fillId="12" borderId="10" xfId="0" applyNumberFormat="1" applyFill="1" applyBorder="1"/>
    <xf numFmtId="0" fontId="2" fillId="11" borderId="7" xfId="0" applyFont="1" applyFill="1" applyBorder="1" applyAlignment="1">
      <alignment horizontal="center" vertical="center" textRotation="90"/>
    </xf>
    <xf numFmtId="17" fontId="2" fillId="11" borderId="8" xfId="0" applyNumberFormat="1" applyFont="1" applyFill="1" applyBorder="1"/>
    <xf numFmtId="44" fontId="2" fillId="11" borderId="8" xfId="1" applyFont="1" applyFill="1" applyBorder="1"/>
    <xf numFmtId="44" fontId="2" fillId="11" borderId="9" xfId="1" applyFont="1" applyFill="1" applyBorder="1"/>
    <xf numFmtId="0" fontId="3" fillId="0" borderId="0" xfId="0" applyFont="1" applyAlignment="1">
      <alignment vertical="center" textRotation="90"/>
    </xf>
    <xf numFmtId="0" fontId="3" fillId="0" borderId="3" xfId="0" applyFont="1" applyBorder="1" applyAlignment="1">
      <alignment vertical="center" textRotation="90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textRotation="90"/>
    </xf>
    <xf numFmtId="0" fontId="7" fillId="2" borderId="0" xfId="0" applyFont="1" applyFill="1" applyAlignment="1">
      <alignment horizontal="center" wrapText="1"/>
    </xf>
    <xf numFmtId="17" fontId="9" fillId="4" borderId="2" xfId="0" applyNumberFormat="1" applyFont="1" applyFill="1" applyBorder="1" applyAlignment="1">
      <alignment horizontal="center" wrapText="1"/>
    </xf>
    <xf numFmtId="44" fontId="9" fillId="4" borderId="2" xfId="1" applyFont="1" applyFill="1" applyBorder="1" applyAlignment="1">
      <alignment horizontal="center" wrapText="1"/>
    </xf>
    <xf numFmtId="17" fontId="9" fillId="0" borderId="2" xfId="0" applyNumberFormat="1" applyFont="1" applyBorder="1" applyAlignment="1">
      <alignment horizontal="center" wrapText="1"/>
    </xf>
    <xf numFmtId="44" fontId="9" fillId="0" borderId="2" xfId="1" applyFont="1" applyFill="1" applyBorder="1" applyAlignment="1">
      <alignment horizontal="center" wrapText="1"/>
    </xf>
    <xf numFmtId="44" fontId="9" fillId="0" borderId="0" xfId="1" applyFont="1" applyFill="1" applyBorder="1" applyAlignment="1">
      <alignment horizontal="center" wrapText="1"/>
    </xf>
    <xf numFmtId="17" fontId="6" fillId="6" borderId="2" xfId="0" applyNumberFormat="1" applyFont="1" applyFill="1" applyBorder="1"/>
    <xf numFmtId="44" fontId="6" fillId="6" borderId="2" xfId="1" applyFont="1" applyFill="1" applyBorder="1"/>
    <xf numFmtId="44" fontId="6" fillId="6" borderId="2" xfId="0" applyNumberFormat="1" applyFont="1" applyFill="1" applyBorder="1"/>
    <xf numFmtId="44" fontId="6" fillId="7" borderId="2" xfId="0" applyNumberFormat="1" applyFont="1" applyFill="1" applyBorder="1"/>
    <xf numFmtId="44" fontId="6" fillId="0" borderId="0" xfId="0" applyNumberFormat="1" applyFont="1"/>
    <xf numFmtId="0" fontId="7" fillId="5" borderId="4" xfId="0" applyFont="1" applyFill="1" applyBorder="1"/>
    <xf numFmtId="44" fontId="7" fillId="5" borderId="4" xfId="0" applyNumberFormat="1" applyFont="1" applyFill="1" applyBorder="1"/>
    <xf numFmtId="44" fontId="7" fillId="5" borderId="5" xfId="0" applyNumberFormat="1" applyFont="1" applyFill="1" applyBorder="1"/>
    <xf numFmtId="0" fontId="7" fillId="3" borderId="7" xfId="0" applyFont="1" applyFill="1" applyBorder="1" applyAlignment="1">
      <alignment horizontal="center" vertical="center" textRotation="90"/>
    </xf>
    <xf numFmtId="17" fontId="7" fillId="3" borderId="8" xfId="0" applyNumberFormat="1" applyFont="1" applyFill="1" applyBorder="1"/>
    <xf numFmtId="44" fontId="7" fillId="3" borderId="8" xfId="1" applyFont="1" applyFill="1" applyBorder="1"/>
    <xf numFmtId="44" fontId="7" fillId="3" borderId="9" xfId="1" applyFont="1" applyFill="1" applyBorder="1"/>
    <xf numFmtId="0" fontId="7" fillId="0" borderId="7" xfId="0" applyFont="1" applyBorder="1" applyAlignment="1">
      <alignment horizontal="center" vertical="center" textRotation="90"/>
    </xf>
    <xf numFmtId="44" fontId="7" fillId="0" borderId="0" xfId="1" applyFont="1" applyFill="1" applyBorder="1"/>
    <xf numFmtId="44" fontId="9" fillId="0" borderId="10" xfId="1" applyFont="1" applyFill="1" applyBorder="1" applyAlignment="1">
      <alignment horizontal="center" wrapText="1"/>
    </xf>
    <xf numFmtId="17" fontId="7" fillId="3" borderId="11" xfId="0" applyNumberFormat="1" applyFont="1" applyFill="1" applyBorder="1"/>
    <xf numFmtId="44" fontId="7" fillId="3" borderId="11" xfId="1" applyFont="1" applyFill="1" applyBorder="1"/>
    <xf numFmtId="44" fontId="7" fillId="3" borderId="12" xfId="1" applyFont="1" applyFill="1" applyBorder="1"/>
    <xf numFmtId="44" fontId="9" fillId="0" borderId="13" xfId="1" applyFont="1" applyFill="1" applyBorder="1" applyAlignment="1">
      <alignment horizontal="center" wrapText="1"/>
    </xf>
    <xf numFmtId="44" fontId="9" fillId="8" borderId="14" xfId="1" applyFont="1" applyFill="1" applyBorder="1" applyAlignment="1">
      <alignment horizontal="center" wrapText="1"/>
    </xf>
    <xf numFmtId="44" fontId="9" fillId="0" borderId="15" xfId="1" applyFont="1" applyFill="1" applyBorder="1" applyAlignment="1">
      <alignment horizontal="center" wrapText="1"/>
    </xf>
    <xf numFmtId="44" fontId="9" fillId="8" borderId="16" xfId="1" applyFont="1" applyFill="1" applyBorder="1" applyAlignment="1">
      <alignment horizontal="center" wrapText="1"/>
    </xf>
    <xf numFmtId="44" fontId="6" fillId="6" borderId="10" xfId="1" applyFont="1" applyFill="1" applyBorder="1"/>
    <xf numFmtId="44" fontId="6" fillId="6" borderId="10" xfId="0" applyNumberFormat="1" applyFont="1" applyFill="1" applyBorder="1"/>
    <xf numFmtId="44" fontId="6" fillId="7" borderId="10" xfId="0" applyNumberFormat="1" applyFont="1" applyFill="1" applyBorder="1"/>
    <xf numFmtId="0" fontId="10" fillId="0" borderId="0" xfId="0" applyFont="1"/>
    <xf numFmtId="44" fontId="10" fillId="0" borderId="0" xfId="0" applyNumberFormat="1" applyFont="1"/>
    <xf numFmtId="44" fontId="9" fillId="8" borderId="17" xfId="1" applyFont="1" applyFill="1" applyBorder="1" applyAlignment="1">
      <alignment horizontal="center" wrapText="1"/>
    </xf>
    <xf numFmtId="44" fontId="9" fillId="0" borderId="18" xfId="1" applyFont="1" applyFill="1" applyBorder="1" applyAlignment="1">
      <alignment horizontal="center" wrapText="1"/>
    </xf>
    <xf numFmtId="44" fontId="9" fillId="8" borderId="19" xfId="1" applyFont="1" applyFill="1" applyBorder="1" applyAlignment="1">
      <alignment horizontal="center" wrapText="1"/>
    </xf>
    <xf numFmtId="44" fontId="9" fillId="8" borderId="0" xfId="1" applyFont="1" applyFill="1" applyBorder="1" applyAlignment="1">
      <alignment horizontal="center" wrapText="1"/>
    </xf>
    <xf numFmtId="17" fontId="9" fillId="0" borderId="0" xfId="0" applyNumberFormat="1" applyFont="1" applyAlignment="1">
      <alignment horizontal="center" wrapText="1"/>
    </xf>
    <xf numFmtId="44" fontId="6" fillId="0" borderId="0" xfId="1" applyFont="1" applyFill="1" applyBorder="1"/>
    <xf numFmtId="17" fontId="6" fillId="10" borderId="2" xfId="0" applyNumberFormat="1" applyFont="1" applyFill="1" applyBorder="1"/>
    <xf numFmtId="44" fontId="6" fillId="10" borderId="2" xfId="1" applyFont="1" applyFill="1" applyBorder="1"/>
    <xf numFmtId="44" fontId="6" fillId="10" borderId="2" xfId="0" applyNumberFormat="1" applyFont="1" applyFill="1" applyBorder="1"/>
    <xf numFmtId="17" fontId="9" fillId="8" borderId="20" xfId="0" applyNumberFormat="1" applyFont="1" applyFill="1" applyBorder="1" applyAlignment="1">
      <alignment horizontal="center" wrapText="1"/>
    </xf>
    <xf numFmtId="44" fontId="9" fillId="8" borderId="21" xfId="1" applyFont="1" applyFill="1" applyBorder="1" applyAlignment="1">
      <alignment horizontal="center" wrapText="1"/>
    </xf>
    <xf numFmtId="44" fontId="9" fillId="8" borderId="22" xfId="1" applyFont="1" applyFill="1" applyBorder="1" applyAlignment="1">
      <alignment horizontal="center" wrapText="1"/>
    </xf>
    <xf numFmtId="17" fontId="9" fillId="8" borderId="23" xfId="0" applyNumberFormat="1" applyFont="1" applyFill="1" applyBorder="1" applyAlignment="1">
      <alignment horizontal="center" wrapText="1"/>
    </xf>
    <xf numFmtId="44" fontId="9" fillId="8" borderId="2" xfId="1" applyFont="1" applyFill="1" applyBorder="1" applyAlignment="1">
      <alignment horizontal="center" wrapText="1"/>
    </xf>
    <xf numFmtId="44" fontId="9" fillId="8" borderId="24" xfId="1" applyFont="1" applyFill="1" applyBorder="1" applyAlignment="1">
      <alignment horizontal="center" wrapText="1"/>
    </xf>
    <xf numFmtId="17" fontId="6" fillId="10" borderId="10" xfId="0" applyNumberFormat="1" applyFont="1" applyFill="1" applyBorder="1"/>
    <xf numFmtId="44" fontId="6" fillId="10" borderId="10" xfId="1" applyFont="1" applyFill="1" applyBorder="1"/>
    <xf numFmtId="44" fontId="6" fillId="10" borderId="10" xfId="0" applyNumberFormat="1" applyFont="1" applyFill="1" applyBorder="1"/>
    <xf numFmtId="0" fontId="7" fillId="9" borderId="7" xfId="0" applyFont="1" applyFill="1" applyBorder="1" applyAlignment="1">
      <alignment horizontal="center" vertical="center" textRotation="90"/>
    </xf>
    <xf numFmtId="17" fontId="7" fillId="9" borderId="8" xfId="0" applyNumberFormat="1" applyFont="1" applyFill="1" applyBorder="1"/>
    <xf numFmtId="44" fontId="7" fillId="9" borderId="8" xfId="1" applyFont="1" applyFill="1" applyBorder="1"/>
    <xf numFmtId="44" fontId="7" fillId="9" borderId="9" xfId="1" applyFont="1" applyFill="1" applyBorder="1"/>
    <xf numFmtId="17" fontId="6" fillId="12" borderId="2" xfId="0" applyNumberFormat="1" applyFont="1" applyFill="1" applyBorder="1"/>
    <xf numFmtId="44" fontId="6" fillId="12" borderId="2" xfId="1" applyFont="1" applyFill="1" applyBorder="1"/>
    <xf numFmtId="44" fontId="6" fillId="12" borderId="2" xfId="0" applyNumberFormat="1" applyFont="1" applyFill="1" applyBorder="1"/>
    <xf numFmtId="17" fontId="9" fillId="8" borderId="25" xfId="0" applyNumberFormat="1" applyFont="1" applyFill="1" applyBorder="1" applyAlignment="1">
      <alignment horizontal="center" wrapText="1"/>
    </xf>
    <xf numFmtId="44" fontId="9" fillId="8" borderId="26" xfId="1" applyFont="1" applyFill="1" applyBorder="1" applyAlignment="1">
      <alignment horizontal="center" wrapText="1"/>
    </xf>
    <xf numFmtId="44" fontId="9" fillId="8" borderId="27" xfId="1" applyFont="1" applyFill="1" applyBorder="1" applyAlignment="1">
      <alignment horizontal="center" wrapText="1"/>
    </xf>
    <xf numFmtId="17" fontId="6" fillId="12" borderId="10" xfId="0" applyNumberFormat="1" applyFont="1" applyFill="1" applyBorder="1"/>
    <xf numFmtId="44" fontId="6" fillId="12" borderId="10" xfId="0" applyNumberFormat="1" applyFont="1" applyFill="1" applyBorder="1"/>
    <xf numFmtId="0" fontId="7" fillId="11" borderId="7" xfId="0" applyFont="1" applyFill="1" applyBorder="1" applyAlignment="1">
      <alignment horizontal="center" vertical="center" textRotation="90"/>
    </xf>
    <xf numFmtId="17" fontId="7" fillId="11" borderId="8" xfId="0" applyNumberFormat="1" applyFont="1" applyFill="1" applyBorder="1"/>
    <xf numFmtId="44" fontId="7" fillId="11" borderId="8" xfId="1" applyFont="1" applyFill="1" applyBorder="1"/>
    <xf numFmtId="44" fontId="7" fillId="11" borderId="9" xfId="1" applyFont="1" applyFill="1" applyBorder="1"/>
    <xf numFmtId="0" fontId="10" fillId="0" borderId="0" xfId="0" applyFont="1" applyAlignment="1">
      <alignment vertical="center" textRotation="90"/>
    </xf>
    <xf numFmtId="0" fontId="10" fillId="0" borderId="3" xfId="0" applyFont="1" applyBorder="1" applyAlignment="1">
      <alignment vertical="center" textRotation="90"/>
    </xf>
    <xf numFmtId="0" fontId="2" fillId="3" borderId="0" xfId="0" applyFont="1" applyFill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textRotation="90"/>
    </xf>
    <xf numFmtId="0" fontId="7" fillId="11" borderId="1" xfId="0" applyFont="1" applyFill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9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340178</xdr:colOff>
      <xdr:row>124</xdr:row>
      <xdr:rowOff>108857</xdr:rowOff>
    </xdr:from>
    <xdr:to>
      <xdr:col>6</xdr:col>
      <xdr:colOff>340722</xdr:colOff>
      <xdr:row>127</xdr:row>
      <xdr:rowOff>173355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FCE60D3-5B9D-42F1-A3CB-55CC4A4364D0}"/>
            </a:ext>
          </a:extLst>
        </xdr:cNvPr>
        <xdr:cNvCxnSpPr/>
      </xdr:nvCxnSpPr>
      <xdr:spPr>
        <a:xfrm>
          <a:off x="5464628" y="23889607"/>
          <a:ext cx="544" cy="610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321128</xdr:colOff>
      <xdr:row>149</xdr:row>
      <xdr:rowOff>68036</xdr:rowOff>
    </xdr:from>
    <xdr:to>
      <xdr:col>6</xdr:col>
      <xdr:colOff>326571</xdr:colOff>
      <xdr:row>152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BAAFB8-7759-4156-99E6-C7AED80E4A9D}"/>
            </a:ext>
          </a:extLst>
        </xdr:cNvPr>
        <xdr:cNvCxnSpPr/>
      </xdr:nvCxnSpPr>
      <xdr:spPr>
        <a:xfrm flipH="1">
          <a:off x="5445578" y="28392211"/>
          <a:ext cx="5443" cy="6749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313508</xdr:colOff>
      <xdr:row>99</xdr:row>
      <xdr:rowOff>95250</xdr:rowOff>
    </xdr:from>
    <xdr:to>
      <xdr:col>6</xdr:col>
      <xdr:colOff>326571</xdr:colOff>
      <xdr:row>102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D09B71-F71D-4FBE-BDD2-11FEF504DEFF}"/>
            </a:ext>
          </a:extLst>
        </xdr:cNvPr>
        <xdr:cNvCxnSpPr/>
      </xdr:nvCxnSpPr>
      <xdr:spPr>
        <a:xfrm flipH="1">
          <a:off x="5441133" y="19316700"/>
          <a:ext cx="9888" cy="625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326571</xdr:colOff>
      <xdr:row>24</xdr:row>
      <xdr:rowOff>176893</xdr:rowOff>
    </xdr:from>
    <xdr:to>
      <xdr:col>6</xdr:col>
      <xdr:colOff>327115</xdr:colOff>
      <xdr:row>27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9431C1F-250F-4818-82F5-AB95ECD37ED6}"/>
            </a:ext>
          </a:extLst>
        </xdr:cNvPr>
        <xdr:cNvCxnSpPr/>
      </xdr:nvCxnSpPr>
      <xdr:spPr>
        <a:xfrm>
          <a:off x="5451021" y="5285468"/>
          <a:ext cx="3719" cy="5597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49</xdr:row>
      <xdr:rowOff>27214</xdr:rowOff>
    </xdr:from>
    <xdr:to>
      <xdr:col>6</xdr:col>
      <xdr:colOff>313508</xdr:colOff>
      <xdr:row>52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D10D827-4319-468E-B31F-27B5C05A45B9}"/>
            </a:ext>
          </a:extLst>
        </xdr:cNvPr>
        <xdr:cNvCxnSpPr/>
      </xdr:nvCxnSpPr>
      <xdr:spPr>
        <a:xfrm>
          <a:off x="5440589" y="10098314"/>
          <a:ext cx="544" cy="7093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74</xdr:row>
      <xdr:rowOff>136071</xdr:rowOff>
    </xdr:from>
    <xdr:to>
      <xdr:col>6</xdr:col>
      <xdr:colOff>313508</xdr:colOff>
      <xdr:row>77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3E3C722-FC8E-4523-A1FA-122A5BC7BC1D}"/>
            </a:ext>
          </a:extLst>
        </xdr:cNvPr>
        <xdr:cNvCxnSpPr/>
      </xdr:nvCxnSpPr>
      <xdr:spPr>
        <a:xfrm>
          <a:off x="5440589" y="14795046"/>
          <a:ext cx="544" cy="584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408218</xdr:colOff>
      <xdr:row>54</xdr:row>
      <xdr:rowOff>13609</xdr:rowOff>
    </xdr:from>
    <xdr:to>
      <xdr:col>14</xdr:col>
      <xdr:colOff>219076</xdr:colOff>
      <xdr:row>80</xdr:row>
      <xdr:rowOff>152398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C2559A04-59B5-4449-B229-45787A671E06}"/>
            </a:ext>
          </a:extLst>
        </xdr:cNvPr>
        <xdr:cNvCxnSpPr/>
      </xdr:nvCxnSpPr>
      <xdr:spPr>
        <a:xfrm rot="16200000" flipH="1">
          <a:off x="8958040" y="13199837"/>
          <a:ext cx="4894939" cy="537933"/>
        </a:xfrm>
        <a:prstGeom prst="bentConnector3">
          <a:avLst>
            <a:gd name="adj1" fmla="val 15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340178</xdr:colOff>
      <xdr:row>124</xdr:row>
      <xdr:rowOff>108857</xdr:rowOff>
    </xdr:from>
    <xdr:to>
      <xdr:col>6</xdr:col>
      <xdr:colOff>340722</xdr:colOff>
      <xdr:row>127</xdr:row>
      <xdr:rowOff>173355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94C62E4-7031-4375-AEB0-B434E8289C9C}"/>
            </a:ext>
          </a:extLst>
        </xdr:cNvPr>
        <xdr:cNvCxnSpPr/>
      </xdr:nvCxnSpPr>
      <xdr:spPr>
        <a:xfrm>
          <a:off x="5464628" y="23708632"/>
          <a:ext cx="544" cy="610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321128</xdr:colOff>
      <xdr:row>149</xdr:row>
      <xdr:rowOff>68036</xdr:rowOff>
    </xdr:from>
    <xdr:to>
      <xdr:col>6</xdr:col>
      <xdr:colOff>326571</xdr:colOff>
      <xdr:row>152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297A108-86B4-4EFA-A037-0D9220108DB7}"/>
            </a:ext>
          </a:extLst>
        </xdr:cNvPr>
        <xdr:cNvCxnSpPr/>
      </xdr:nvCxnSpPr>
      <xdr:spPr>
        <a:xfrm flipH="1">
          <a:off x="5445578" y="28211236"/>
          <a:ext cx="5443" cy="6749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313508</xdr:colOff>
      <xdr:row>99</xdr:row>
      <xdr:rowOff>95250</xdr:rowOff>
    </xdr:from>
    <xdr:to>
      <xdr:col>6</xdr:col>
      <xdr:colOff>326571</xdr:colOff>
      <xdr:row>102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020EED9-36D0-4242-8C71-5402EED87444}"/>
            </a:ext>
          </a:extLst>
        </xdr:cNvPr>
        <xdr:cNvCxnSpPr/>
      </xdr:nvCxnSpPr>
      <xdr:spPr>
        <a:xfrm flipH="1">
          <a:off x="5441133" y="19135725"/>
          <a:ext cx="9888" cy="625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326571</xdr:colOff>
      <xdr:row>24</xdr:row>
      <xdr:rowOff>176893</xdr:rowOff>
    </xdr:from>
    <xdr:to>
      <xdr:col>6</xdr:col>
      <xdr:colOff>327115</xdr:colOff>
      <xdr:row>27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62CB54F-1BF0-4D5B-AFD5-5E1232533559}"/>
            </a:ext>
          </a:extLst>
        </xdr:cNvPr>
        <xdr:cNvCxnSpPr/>
      </xdr:nvCxnSpPr>
      <xdr:spPr>
        <a:xfrm>
          <a:off x="5451021" y="5104493"/>
          <a:ext cx="3719" cy="5597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49</xdr:row>
      <xdr:rowOff>27214</xdr:rowOff>
    </xdr:from>
    <xdr:to>
      <xdr:col>6</xdr:col>
      <xdr:colOff>313508</xdr:colOff>
      <xdr:row>52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92B382B-1E11-45A4-A758-98EFA4C6345A}"/>
            </a:ext>
          </a:extLst>
        </xdr:cNvPr>
        <xdr:cNvCxnSpPr/>
      </xdr:nvCxnSpPr>
      <xdr:spPr>
        <a:xfrm>
          <a:off x="5440589" y="9917339"/>
          <a:ext cx="544" cy="7093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74</xdr:row>
      <xdr:rowOff>136071</xdr:rowOff>
    </xdr:from>
    <xdr:to>
      <xdr:col>6</xdr:col>
      <xdr:colOff>313508</xdr:colOff>
      <xdr:row>77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C602085-EBA4-4E74-BEA2-ED3C694C4826}"/>
            </a:ext>
          </a:extLst>
        </xdr:cNvPr>
        <xdr:cNvCxnSpPr/>
      </xdr:nvCxnSpPr>
      <xdr:spPr>
        <a:xfrm>
          <a:off x="5440589" y="14614071"/>
          <a:ext cx="544" cy="584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408218</xdr:colOff>
      <xdr:row>54</xdr:row>
      <xdr:rowOff>13609</xdr:rowOff>
    </xdr:from>
    <xdr:to>
      <xdr:col>14</xdr:col>
      <xdr:colOff>219076</xdr:colOff>
      <xdr:row>80</xdr:row>
      <xdr:rowOff>152398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FCFDB7DD-510F-4450-A0C3-68268F8987C5}"/>
            </a:ext>
          </a:extLst>
        </xdr:cNvPr>
        <xdr:cNvCxnSpPr/>
      </xdr:nvCxnSpPr>
      <xdr:spPr>
        <a:xfrm rot="16200000" flipH="1">
          <a:off x="8958040" y="13018862"/>
          <a:ext cx="4894939" cy="537933"/>
        </a:xfrm>
        <a:prstGeom prst="bentConnector3">
          <a:avLst>
            <a:gd name="adj1" fmla="val 15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340178</xdr:colOff>
      <xdr:row>124</xdr:row>
      <xdr:rowOff>108857</xdr:rowOff>
    </xdr:from>
    <xdr:to>
      <xdr:col>6</xdr:col>
      <xdr:colOff>340722</xdr:colOff>
      <xdr:row>127</xdr:row>
      <xdr:rowOff>173355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57C3B0D-2B03-4DA4-B3DC-7FADDE4CDB1C}"/>
            </a:ext>
          </a:extLst>
        </xdr:cNvPr>
        <xdr:cNvCxnSpPr/>
      </xdr:nvCxnSpPr>
      <xdr:spPr>
        <a:xfrm>
          <a:off x="5464628" y="23889607"/>
          <a:ext cx="544" cy="610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321128</xdr:colOff>
      <xdr:row>149</xdr:row>
      <xdr:rowOff>68036</xdr:rowOff>
    </xdr:from>
    <xdr:to>
      <xdr:col>6</xdr:col>
      <xdr:colOff>326571</xdr:colOff>
      <xdr:row>152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E85B9C7-A975-4B9E-953D-26735568B415}"/>
            </a:ext>
          </a:extLst>
        </xdr:cNvPr>
        <xdr:cNvCxnSpPr/>
      </xdr:nvCxnSpPr>
      <xdr:spPr>
        <a:xfrm flipH="1">
          <a:off x="5445578" y="28392211"/>
          <a:ext cx="5443" cy="6749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313508</xdr:colOff>
      <xdr:row>99</xdr:row>
      <xdr:rowOff>95250</xdr:rowOff>
    </xdr:from>
    <xdr:to>
      <xdr:col>6</xdr:col>
      <xdr:colOff>326571</xdr:colOff>
      <xdr:row>102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F491E7B-BEDE-4D77-A6B4-E30971FEEA04}"/>
            </a:ext>
          </a:extLst>
        </xdr:cNvPr>
        <xdr:cNvCxnSpPr/>
      </xdr:nvCxnSpPr>
      <xdr:spPr>
        <a:xfrm flipH="1">
          <a:off x="5441133" y="19316700"/>
          <a:ext cx="9888" cy="625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326571</xdr:colOff>
      <xdr:row>24</xdr:row>
      <xdr:rowOff>176893</xdr:rowOff>
    </xdr:from>
    <xdr:to>
      <xdr:col>6</xdr:col>
      <xdr:colOff>327115</xdr:colOff>
      <xdr:row>27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25386A2-CA53-43EB-A0AA-98E417A4526A}"/>
            </a:ext>
          </a:extLst>
        </xdr:cNvPr>
        <xdr:cNvCxnSpPr/>
      </xdr:nvCxnSpPr>
      <xdr:spPr>
        <a:xfrm>
          <a:off x="5451021" y="5285468"/>
          <a:ext cx="3719" cy="5597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49</xdr:row>
      <xdr:rowOff>27214</xdr:rowOff>
    </xdr:from>
    <xdr:to>
      <xdr:col>6</xdr:col>
      <xdr:colOff>313508</xdr:colOff>
      <xdr:row>52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90C8E3-24B1-449E-A7C3-3DF5C7EB263D}"/>
            </a:ext>
          </a:extLst>
        </xdr:cNvPr>
        <xdr:cNvCxnSpPr/>
      </xdr:nvCxnSpPr>
      <xdr:spPr>
        <a:xfrm>
          <a:off x="5440589" y="10098314"/>
          <a:ext cx="544" cy="7093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74</xdr:row>
      <xdr:rowOff>136071</xdr:rowOff>
    </xdr:from>
    <xdr:to>
      <xdr:col>6</xdr:col>
      <xdr:colOff>313508</xdr:colOff>
      <xdr:row>77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BED11D0-E1D3-419C-8380-99E896C021FD}"/>
            </a:ext>
          </a:extLst>
        </xdr:cNvPr>
        <xdr:cNvCxnSpPr/>
      </xdr:nvCxnSpPr>
      <xdr:spPr>
        <a:xfrm>
          <a:off x="5440589" y="14795046"/>
          <a:ext cx="544" cy="584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408218</xdr:colOff>
      <xdr:row>54</xdr:row>
      <xdr:rowOff>13609</xdr:rowOff>
    </xdr:from>
    <xdr:to>
      <xdr:col>14</xdr:col>
      <xdr:colOff>219076</xdr:colOff>
      <xdr:row>80</xdr:row>
      <xdr:rowOff>152398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BC1336B0-6210-40DA-A1CC-3BDD5C7552F7}"/>
            </a:ext>
          </a:extLst>
        </xdr:cNvPr>
        <xdr:cNvCxnSpPr/>
      </xdr:nvCxnSpPr>
      <xdr:spPr>
        <a:xfrm rot="16200000" flipH="1">
          <a:off x="8958040" y="13199837"/>
          <a:ext cx="4894939" cy="537933"/>
        </a:xfrm>
        <a:prstGeom prst="bentConnector3">
          <a:avLst>
            <a:gd name="adj1" fmla="val 15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340178</xdr:colOff>
      <xdr:row>124</xdr:row>
      <xdr:rowOff>108857</xdr:rowOff>
    </xdr:from>
    <xdr:to>
      <xdr:col>6</xdr:col>
      <xdr:colOff>340722</xdr:colOff>
      <xdr:row>127</xdr:row>
      <xdr:rowOff>173355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F6F6784-0435-43DA-B4E9-B13AD1145FB3}"/>
            </a:ext>
          </a:extLst>
        </xdr:cNvPr>
        <xdr:cNvCxnSpPr/>
      </xdr:nvCxnSpPr>
      <xdr:spPr>
        <a:xfrm>
          <a:off x="5464628" y="23889607"/>
          <a:ext cx="544" cy="610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321128</xdr:colOff>
      <xdr:row>149</xdr:row>
      <xdr:rowOff>68036</xdr:rowOff>
    </xdr:from>
    <xdr:to>
      <xdr:col>6</xdr:col>
      <xdr:colOff>326571</xdr:colOff>
      <xdr:row>152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24C9FF3-F1A4-48A3-A87B-246AEE60BFE2}"/>
            </a:ext>
          </a:extLst>
        </xdr:cNvPr>
        <xdr:cNvCxnSpPr/>
      </xdr:nvCxnSpPr>
      <xdr:spPr>
        <a:xfrm flipH="1">
          <a:off x="5445578" y="28392211"/>
          <a:ext cx="5443" cy="6749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313508</xdr:colOff>
      <xdr:row>99</xdr:row>
      <xdr:rowOff>95250</xdr:rowOff>
    </xdr:from>
    <xdr:to>
      <xdr:col>6</xdr:col>
      <xdr:colOff>326571</xdr:colOff>
      <xdr:row>102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31FFEC1-62F3-4078-8090-253EBF4ED455}"/>
            </a:ext>
          </a:extLst>
        </xdr:cNvPr>
        <xdr:cNvCxnSpPr/>
      </xdr:nvCxnSpPr>
      <xdr:spPr>
        <a:xfrm flipH="1">
          <a:off x="5441133" y="19316700"/>
          <a:ext cx="9888" cy="625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326571</xdr:colOff>
      <xdr:row>24</xdr:row>
      <xdr:rowOff>176893</xdr:rowOff>
    </xdr:from>
    <xdr:to>
      <xdr:col>6</xdr:col>
      <xdr:colOff>327115</xdr:colOff>
      <xdr:row>27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39A3143-1F2E-4464-8865-4B35560C301F}"/>
            </a:ext>
          </a:extLst>
        </xdr:cNvPr>
        <xdr:cNvCxnSpPr/>
      </xdr:nvCxnSpPr>
      <xdr:spPr>
        <a:xfrm>
          <a:off x="5451021" y="5285468"/>
          <a:ext cx="3719" cy="5597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49</xdr:row>
      <xdr:rowOff>27214</xdr:rowOff>
    </xdr:from>
    <xdr:to>
      <xdr:col>6</xdr:col>
      <xdr:colOff>313508</xdr:colOff>
      <xdr:row>52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95B6E7E-C0A9-4C1C-8188-754A6E10084D}"/>
            </a:ext>
          </a:extLst>
        </xdr:cNvPr>
        <xdr:cNvCxnSpPr/>
      </xdr:nvCxnSpPr>
      <xdr:spPr>
        <a:xfrm>
          <a:off x="5440589" y="10098314"/>
          <a:ext cx="544" cy="7093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312964</xdr:colOff>
      <xdr:row>74</xdr:row>
      <xdr:rowOff>136071</xdr:rowOff>
    </xdr:from>
    <xdr:to>
      <xdr:col>6</xdr:col>
      <xdr:colOff>313508</xdr:colOff>
      <xdr:row>77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9480169-F9E0-4E77-BBBC-1E2A83DB81FE}"/>
            </a:ext>
          </a:extLst>
        </xdr:cNvPr>
        <xdr:cNvCxnSpPr/>
      </xdr:nvCxnSpPr>
      <xdr:spPr>
        <a:xfrm>
          <a:off x="5440589" y="14795046"/>
          <a:ext cx="544" cy="584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408218</xdr:colOff>
      <xdr:row>54</xdr:row>
      <xdr:rowOff>13609</xdr:rowOff>
    </xdr:from>
    <xdr:to>
      <xdr:col>14</xdr:col>
      <xdr:colOff>219076</xdr:colOff>
      <xdr:row>80</xdr:row>
      <xdr:rowOff>152398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F50E4A86-772F-416D-9280-F71583DBD785}"/>
            </a:ext>
          </a:extLst>
        </xdr:cNvPr>
        <xdr:cNvCxnSpPr/>
      </xdr:nvCxnSpPr>
      <xdr:spPr>
        <a:xfrm rot="16200000" flipH="1">
          <a:off x="8958040" y="13199837"/>
          <a:ext cx="4894939" cy="537933"/>
        </a:xfrm>
        <a:prstGeom prst="bentConnector3">
          <a:avLst>
            <a:gd name="adj1" fmla="val 15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9D1C-D2CE-464A-B20B-ACAC08007290}">
  <sheetPr>
    <pageSetUpPr fitToPage="1"/>
  </sheetPr>
  <dimension ref="A1:AK230"/>
  <sheetViews>
    <sheetView tabSelected="1" view="pageLayout" topLeftCell="Y60" zoomScaleNormal="84" workbookViewId="0">
      <selection activeCell="AE16" sqref="AE16"/>
    </sheetView>
  </sheetViews>
  <sheetFormatPr defaultRowHeight="15" x14ac:dyDescent="0.25"/>
  <cols>
    <col min="1" max="1" width="3.7109375" hidden="1" customWidth="1"/>
    <col min="2" max="2" width="12.42578125" hidden="1" customWidth="1"/>
    <col min="3" max="6" width="14.28515625" hidden="1" customWidth="1"/>
    <col min="7" max="7" width="6.85546875" hidden="1" customWidth="1"/>
    <col min="8" max="8" width="3.7109375" hidden="1" customWidth="1"/>
    <col min="9" max="9" width="12.42578125" hidden="1" customWidth="1"/>
    <col min="10" max="13" width="14.28515625" hidden="1" customWidth="1"/>
    <col min="14" max="15" width="10.42578125" hidden="1" customWidth="1"/>
    <col min="16" max="17" width="3.7109375" hidden="1" customWidth="1"/>
    <col min="18" max="18" width="12.42578125" hidden="1" customWidth="1"/>
    <col min="19" max="22" width="14.28515625" hidden="1" customWidth="1"/>
    <col min="23" max="23" width="10.42578125" hidden="1" customWidth="1"/>
    <col min="24" max="24" width="7.5703125" hidden="1" customWidth="1"/>
    <col min="25" max="25" width="3.5703125" bestFit="1" customWidth="1"/>
    <col min="26" max="26" width="12.7109375" customWidth="1"/>
    <col min="27" max="27" width="13" customWidth="1"/>
    <col min="28" max="28" width="9.7109375" customWidth="1"/>
    <col min="29" max="29" width="12.7109375" customWidth="1"/>
    <col min="30" max="30" width="13.42578125" customWidth="1"/>
    <col min="31" max="31" width="13" customWidth="1"/>
    <col min="32" max="32" width="13.140625" customWidth="1"/>
    <col min="33" max="33" width="12.42578125" customWidth="1"/>
    <col min="34" max="34" width="9.28515625" customWidth="1"/>
    <col min="35" max="35" width="8.28515625" bestFit="1" customWidth="1"/>
  </cols>
  <sheetData>
    <row r="1" spans="1:37" x14ac:dyDescent="0.25">
      <c r="B1" s="154" t="s">
        <v>49</v>
      </c>
      <c r="C1" s="154"/>
      <c r="D1" s="154"/>
      <c r="E1" s="154"/>
      <c r="F1" s="154"/>
      <c r="I1" s="154" t="s">
        <v>50</v>
      </c>
      <c r="J1" s="154"/>
      <c r="K1" s="154"/>
      <c r="L1" s="154"/>
      <c r="M1" s="154"/>
      <c r="N1" s="154"/>
      <c r="O1" s="154"/>
      <c r="R1" s="155" t="s">
        <v>51</v>
      </c>
      <c r="S1" s="155"/>
      <c r="T1" s="155"/>
      <c r="U1" s="155"/>
      <c r="V1" s="155"/>
      <c r="W1" s="155"/>
    </row>
    <row r="2" spans="1:37" x14ac:dyDescent="0.25">
      <c r="B2" s="1"/>
      <c r="C2" s="1" t="s">
        <v>0</v>
      </c>
      <c r="D2" s="1" t="s">
        <v>1</v>
      </c>
      <c r="E2" s="1" t="s">
        <v>2</v>
      </c>
      <c r="F2" s="1" t="s">
        <v>3</v>
      </c>
      <c r="I2" s="1"/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/>
      <c r="R2" s="1"/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Y2" s="2"/>
      <c r="Z2" s="1"/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1" t="s">
        <v>7</v>
      </c>
      <c r="AI2" s="1" t="s">
        <v>8</v>
      </c>
    </row>
    <row r="3" spans="1:37" x14ac:dyDescent="0.25">
      <c r="B3" s="1"/>
      <c r="C3" s="1"/>
      <c r="D3" s="1"/>
      <c r="E3" s="1"/>
      <c r="F3" s="1"/>
      <c r="I3" s="1"/>
      <c r="J3" s="1"/>
      <c r="K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Y3" s="2"/>
      <c r="Z3" s="1"/>
      <c r="AA3" s="1"/>
      <c r="AB3" s="1"/>
      <c r="AC3" s="1" t="s">
        <v>9</v>
      </c>
      <c r="AD3" s="1" t="s">
        <v>10</v>
      </c>
      <c r="AE3" s="1" t="s">
        <v>11</v>
      </c>
      <c r="AF3" s="1" t="s">
        <v>12</v>
      </c>
      <c r="AG3" s="1" t="s">
        <v>13</v>
      </c>
      <c r="AH3" s="1"/>
      <c r="AI3" s="1"/>
    </row>
    <row r="4" spans="1:37" ht="75" x14ac:dyDescent="0.25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/>
      <c r="R4" s="3" t="s">
        <v>14</v>
      </c>
      <c r="S4" s="3" t="s">
        <v>15</v>
      </c>
      <c r="T4" s="3" t="s">
        <v>16</v>
      </c>
      <c r="U4" s="3" t="s">
        <v>17</v>
      </c>
      <c r="V4" s="3" t="s">
        <v>21</v>
      </c>
      <c r="W4" s="3" t="s">
        <v>19</v>
      </c>
      <c r="Y4" s="2"/>
      <c r="Z4" s="3" t="s">
        <v>22</v>
      </c>
      <c r="AA4" s="3" t="s">
        <v>15</v>
      </c>
      <c r="AB4" s="3" t="s">
        <v>16</v>
      </c>
      <c r="AC4" s="3" t="s">
        <v>23</v>
      </c>
      <c r="AD4" s="3" t="s">
        <v>17</v>
      </c>
      <c r="AE4" s="3" t="s">
        <v>24</v>
      </c>
      <c r="AF4" s="3" t="s">
        <v>25</v>
      </c>
      <c r="AG4" s="3" t="s">
        <v>26</v>
      </c>
      <c r="AH4" s="3" t="s">
        <v>27</v>
      </c>
      <c r="AI4" s="3" t="s">
        <v>28</v>
      </c>
    </row>
    <row r="5" spans="1:37" ht="14.45" customHeight="1" x14ac:dyDescent="0.25">
      <c r="A5" s="151" t="s">
        <v>29</v>
      </c>
      <c r="B5" s="4">
        <v>42583</v>
      </c>
      <c r="C5" s="5">
        <v>6.16</v>
      </c>
      <c r="D5" s="5">
        <v>6.01</v>
      </c>
      <c r="E5" s="5">
        <f t="shared" ref="E5:E28" si="0">MAX(C5:D5)</f>
        <v>6.16</v>
      </c>
      <c r="F5" s="5">
        <f t="shared" ref="F5:F28" si="1">AVERAGE(C5:D5)</f>
        <v>6.085</v>
      </c>
      <c r="G5" s="146" t="s">
        <v>30</v>
      </c>
      <c r="H5" s="149"/>
      <c r="I5" s="6">
        <v>42583</v>
      </c>
      <c r="J5" s="7">
        <v>6.16</v>
      </c>
      <c r="K5" s="7">
        <v>6.01</v>
      </c>
      <c r="L5" s="7">
        <f t="shared" ref="L5:L68" si="2">MAX(J5:K5)</f>
        <v>6.16</v>
      </c>
      <c r="M5" s="7">
        <f t="shared" ref="M5:M68" si="3">AVERAGE(J5:K5)</f>
        <v>6.085</v>
      </c>
      <c r="N5" s="7">
        <f>+L5-M5</f>
        <v>7.5000000000000178E-2</v>
      </c>
      <c r="O5" s="7"/>
      <c r="P5" s="8"/>
      <c r="Q5" s="144" t="s">
        <v>31</v>
      </c>
      <c r="R5" s="6">
        <v>42217</v>
      </c>
      <c r="S5" s="7">
        <v>9.1300000000000008</v>
      </c>
      <c r="T5" s="7">
        <v>6.12</v>
      </c>
      <c r="U5" s="7">
        <f t="shared" ref="U5:U40" si="4">MAX(S5:T5)</f>
        <v>9.1300000000000008</v>
      </c>
      <c r="V5" s="7">
        <v>8.64</v>
      </c>
      <c r="W5" s="7">
        <f>+U5-V5</f>
        <v>0.49000000000000021</v>
      </c>
      <c r="X5" s="150"/>
      <c r="Y5" s="153" t="s">
        <v>32</v>
      </c>
      <c r="Z5" s="9">
        <v>43586</v>
      </c>
      <c r="AA5" s="10">
        <v>7.14</v>
      </c>
      <c r="AB5" s="10">
        <v>7.02</v>
      </c>
      <c r="AC5" s="11">
        <f t="shared" ref="AC5:AC12" si="5">AVERAGE(AA5:AB5)+0.74</f>
        <v>7.82</v>
      </c>
      <c r="AD5" s="11">
        <f t="shared" ref="AD5:AD12" si="6">MAX(AA5:AB5)</f>
        <v>7.14</v>
      </c>
      <c r="AE5" s="11">
        <f t="shared" ref="AE5:AE12" si="7">MAX(0.74,$G$29)+AVERAGE(AA5:AB5)</f>
        <v>7.82</v>
      </c>
      <c r="AF5" s="11">
        <f>VLOOKUP(Z5,$I$5:$O$100,7,FALSE)+AVERAGE(AA5:AB5)</f>
        <v>7.7750000000000004</v>
      </c>
      <c r="AG5" s="11">
        <f>+AH5+$W$41</f>
        <v>7.94</v>
      </c>
      <c r="AH5" s="12">
        <v>7.65</v>
      </c>
      <c r="AI5" s="12">
        <v>7.55</v>
      </c>
      <c r="AJ5" s="13"/>
      <c r="AK5" s="13"/>
    </row>
    <row r="6" spans="1:37" x14ac:dyDescent="0.25">
      <c r="A6" s="151"/>
      <c r="B6" s="4">
        <f>EDATE(B5,1)</f>
        <v>42614</v>
      </c>
      <c r="C6" s="5">
        <v>8.17</v>
      </c>
      <c r="D6" s="5">
        <v>6.09</v>
      </c>
      <c r="E6" s="5">
        <f t="shared" si="0"/>
        <v>8.17</v>
      </c>
      <c r="F6" s="5">
        <f t="shared" si="1"/>
        <v>7.13</v>
      </c>
      <c r="G6" s="146"/>
      <c r="H6" s="149"/>
      <c r="I6" s="6">
        <f>EDATE(I5,1)</f>
        <v>42614</v>
      </c>
      <c r="J6" s="7">
        <v>8.17</v>
      </c>
      <c r="K6" s="7">
        <v>6.09</v>
      </c>
      <c r="L6" s="7">
        <f t="shared" si="2"/>
        <v>8.17</v>
      </c>
      <c r="M6" s="7">
        <f t="shared" si="3"/>
        <v>7.13</v>
      </c>
      <c r="N6" s="7">
        <f t="shared" ref="N6:N69" si="8">+L6-M6</f>
        <v>1.04</v>
      </c>
      <c r="O6" s="7"/>
      <c r="P6" s="8"/>
      <c r="Q6" s="144"/>
      <c r="R6" s="6">
        <f>EDATE(R5,1)</f>
        <v>42248</v>
      </c>
      <c r="S6" s="7">
        <v>9.08</v>
      </c>
      <c r="T6" s="7">
        <v>5.21</v>
      </c>
      <c r="U6" s="7">
        <f t="shared" si="4"/>
        <v>9.08</v>
      </c>
      <c r="V6" s="7">
        <v>6.41</v>
      </c>
      <c r="W6" s="7">
        <f t="shared" ref="W6:W40" si="9">+U6-V6</f>
        <v>2.67</v>
      </c>
      <c r="X6" s="150"/>
      <c r="Y6" s="153"/>
      <c r="Z6" s="9">
        <f t="shared" ref="Z6:Z59" si="10">EDATE(Z5,1)</f>
        <v>43617</v>
      </c>
      <c r="AA6" s="10">
        <v>7.74</v>
      </c>
      <c r="AB6" s="10">
        <v>7.56</v>
      </c>
      <c r="AC6" s="11">
        <f t="shared" si="5"/>
        <v>8.39</v>
      </c>
      <c r="AD6" s="11">
        <f t="shared" si="6"/>
        <v>7.74</v>
      </c>
      <c r="AE6" s="11">
        <f t="shared" si="7"/>
        <v>8.39</v>
      </c>
      <c r="AF6" s="11">
        <f t="shared" ref="AF6:AF12" si="11">O39+AVERAGE(AA6:AB6)</f>
        <v>8.2864705882352947</v>
      </c>
      <c r="AG6" s="11">
        <f t="shared" ref="AG6:AG12" si="12">+AH6+$W$41</f>
        <v>7.51</v>
      </c>
      <c r="AH6" s="12">
        <v>7.22</v>
      </c>
      <c r="AI6" s="12">
        <v>7.8</v>
      </c>
      <c r="AJ6" s="13"/>
      <c r="AK6" s="13"/>
    </row>
    <row r="7" spans="1:37" x14ac:dyDescent="0.25">
      <c r="A7" s="151"/>
      <c r="B7" s="4">
        <f t="shared" ref="B7:B28" si="13">EDATE(B6,1)</f>
        <v>42644</v>
      </c>
      <c r="C7" s="5">
        <v>8.7799999999999994</v>
      </c>
      <c r="D7" s="5">
        <v>6.44</v>
      </c>
      <c r="E7" s="5">
        <f t="shared" si="0"/>
        <v>8.7799999999999994</v>
      </c>
      <c r="F7" s="5">
        <f t="shared" si="1"/>
        <v>7.6099999999999994</v>
      </c>
      <c r="G7" s="146"/>
      <c r="H7" s="149"/>
      <c r="I7" s="6">
        <f t="shared" ref="I7:I70" si="14">EDATE(I6,1)</f>
        <v>42644</v>
      </c>
      <c r="J7" s="7">
        <v>8.7799999999999994</v>
      </c>
      <c r="K7" s="7">
        <v>6.44</v>
      </c>
      <c r="L7" s="7">
        <f t="shared" si="2"/>
        <v>8.7799999999999994</v>
      </c>
      <c r="M7" s="7">
        <f t="shared" si="3"/>
        <v>7.6099999999999994</v>
      </c>
      <c r="N7" s="7">
        <f t="shared" si="8"/>
        <v>1.17</v>
      </c>
      <c r="O7" s="7"/>
      <c r="P7" s="8"/>
      <c r="Q7" s="144"/>
      <c r="R7" s="6">
        <f t="shared" ref="R7:R40" si="15">EDATE(R6,1)</f>
        <v>42278</v>
      </c>
      <c r="S7" s="7">
        <v>6.57</v>
      </c>
      <c r="T7" s="7">
        <v>5.76</v>
      </c>
      <c r="U7" s="7">
        <f t="shared" si="4"/>
        <v>6.57</v>
      </c>
      <c r="V7" s="7">
        <v>5.47</v>
      </c>
      <c r="W7" s="7">
        <f t="shared" si="9"/>
        <v>1.1000000000000005</v>
      </c>
      <c r="X7" s="150"/>
      <c r="Y7" s="153"/>
      <c r="Z7" s="9">
        <f t="shared" si="10"/>
        <v>43647</v>
      </c>
      <c r="AA7" s="10">
        <v>7.09</v>
      </c>
      <c r="AB7" s="10">
        <v>7.78</v>
      </c>
      <c r="AC7" s="11">
        <f t="shared" si="5"/>
        <v>8.1750000000000007</v>
      </c>
      <c r="AD7" s="11">
        <f t="shared" si="6"/>
        <v>7.78</v>
      </c>
      <c r="AE7" s="11">
        <f t="shared" si="7"/>
        <v>8.1750000000000007</v>
      </c>
      <c r="AF7" s="11">
        <f t="shared" si="11"/>
        <v>8.0179411764705879</v>
      </c>
      <c r="AG7" s="11">
        <f t="shared" si="12"/>
        <v>8.7399999999999984</v>
      </c>
      <c r="AH7" s="12">
        <v>8.4499999999999993</v>
      </c>
      <c r="AI7" s="12">
        <v>7.77</v>
      </c>
      <c r="AJ7" s="13"/>
      <c r="AK7" s="13"/>
    </row>
    <row r="8" spans="1:37" x14ac:dyDescent="0.25">
      <c r="A8" s="151"/>
      <c r="B8" s="4">
        <f t="shared" si="13"/>
        <v>42675</v>
      </c>
      <c r="C8" s="5">
        <v>7.79</v>
      </c>
      <c r="D8" s="5">
        <v>6.77</v>
      </c>
      <c r="E8" s="5">
        <f t="shared" si="0"/>
        <v>7.79</v>
      </c>
      <c r="F8" s="5">
        <f t="shared" si="1"/>
        <v>7.2799999999999994</v>
      </c>
      <c r="G8" s="146"/>
      <c r="H8" s="149"/>
      <c r="I8" s="6">
        <f t="shared" si="14"/>
        <v>42675</v>
      </c>
      <c r="J8" s="7">
        <v>7.79</v>
      </c>
      <c r="K8" s="7">
        <v>6.77</v>
      </c>
      <c r="L8" s="7">
        <f t="shared" si="2"/>
        <v>7.79</v>
      </c>
      <c r="M8" s="7">
        <f t="shared" si="3"/>
        <v>7.2799999999999994</v>
      </c>
      <c r="N8" s="7">
        <f t="shared" si="8"/>
        <v>0.51000000000000068</v>
      </c>
      <c r="O8" s="7"/>
      <c r="P8" s="8"/>
      <c r="Q8" s="144"/>
      <c r="R8" s="6">
        <f t="shared" si="15"/>
        <v>42309</v>
      </c>
      <c r="S8" s="7">
        <v>5.44</v>
      </c>
      <c r="T8" s="7">
        <v>6.65</v>
      </c>
      <c r="U8" s="7">
        <f t="shared" si="4"/>
        <v>6.65</v>
      </c>
      <c r="V8" s="7">
        <v>4.3099999999999996</v>
      </c>
      <c r="W8" s="7">
        <f t="shared" si="9"/>
        <v>2.3400000000000007</v>
      </c>
      <c r="X8" s="150"/>
      <c r="Y8" s="153"/>
      <c r="Z8" s="9">
        <f t="shared" si="10"/>
        <v>43678</v>
      </c>
      <c r="AA8" s="10">
        <v>8.27</v>
      </c>
      <c r="AB8" s="10">
        <v>7.87</v>
      </c>
      <c r="AC8" s="11">
        <f t="shared" si="5"/>
        <v>8.81</v>
      </c>
      <c r="AD8" s="11">
        <f t="shared" si="6"/>
        <v>8.27</v>
      </c>
      <c r="AE8" s="11">
        <f t="shared" si="7"/>
        <v>8.81</v>
      </c>
      <c r="AF8" s="11">
        <f t="shared" si="11"/>
        <v>8.7277083333333341</v>
      </c>
      <c r="AG8" s="11">
        <f t="shared" si="12"/>
        <v>8.8899999999999988</v>
      </c>
      <c r="AH8" s="12">
        <v>8.6</v>
      </c>
      <c r="AI8" s="12">
        <v>7.71</v>
      </c>
      <c r="AJ8" s="13"/>
      <c r="AK8" s="13"/>
    </row>
    <row r="9" spans="1:37" x14ac:dyDescent="0.25">
      <c r="A9" s="151"/>
      <c r="B9" s="4">
        <f t="shared" si="13"/>
        <v>42705</v>
      </c>
      <c r="C9" s="5">
        <v>9.84</v>
      </c>
      <c r="D9" s="5">
        <v>6.62</v>
      </c>
      <c r="E9" s="5">
        <f t="shared" si="0"/>
        <v>9.84</v>
      </c>
      <c r="F9" s="5">
        <f t="shared" si="1"/>
        <v>8.23</v>
      </c>
      <c r="G9" s="146"/>
      <c r="H9" s="149"/>
      <c r="I9" s="6">
        <f t="shared" si="14"/>
        <v>42705</v>
      </c>
      <c r="J9" s="7">
        <v>9.84</v>
      </c>
      <c r="K9" s="7">
        <v>6.62</v>
      </c>
      <c r="L9" s="7">
        <f t="shared" si="2"/>
        <v>9.84</v>
      </c>
      <c r="M9" s="7">
        <f t="shared" si="3"/>
        <v>8.23</v>
      </c>
      <c r="N9" s="7">
        <f t="shared" si="8"/>
        <v>1.6099999999999994</v>
      </c>
      <c r="O9" s="7"/>
      <c r="P9" s="8"/>
      <c r="Q9" s="144"/>
      <c r="R9" s="6">
        <f t="shared" si="15"/>
        <v>42339</v>
      </c>
      <c r="S9" s="7">
        <v>4.6500000000000004</v>
      </c>
      <c r="T9" s="7">
        <v>6.05</v>
      </c>
      <c r="U9" s="7">
        <f t="shared" si="4"/>
        <v>6.05</v>
      </c>
      <c r="V9" s="7">
        <v>4.43</v>
      </c>
      <c r="W9" s="7">
        <f t="shared" si="9"/>
        <v>1.62</v>
      </c>
      <c r="X9" s="150"/>
      <c r="Y9" s="153"/>
      <c r="Z9" s="9">
        <f t="shared" si="10"/>
        <v>43709</v>
      </c>
      <c r="AA9" s="10">
        <v>8.49</v>
      </c>
      <c r="AB9" s="10">
        <v>7.76</v>
      </c>
      <c r="AC9" s="11">
        <f t="shared" si="5"/>
        <v>8.8650000000000002</v>
      </c>
      <c r="AD9" s="11">
        <f t="shared" si="6"/>
        <v>8.49</v>
      </c>
      <c r="AE9" s="11">
        <f t="shared" si="7"/>
        <v>8.8650000000000002</v>
      </c>
      <c r="AF9" s="11">
        <f t="shared" si="11"/>
        <v>8.7810416666666669</v>
      </c>
      <c r="AG9" s="11">
        <f t="shared" si="12"/>
        <v>10.199999999999999</v>
      </c>
      <c r="AH9" s="12">
        <v>9.91</v>
      </c>
      <c r="AI9" s="12">
        <v>7.88</v>
      </c>
      <c r="AJ9" s="13"/>
      <c r="AK9" s="13"/>
    </row>
    <row r="10" spans="1:37" x14ac:dyDescent="0.25">
      <c r="A10" s="151"/>
      <c r="B10" s="4">
        <f t="shared" si="13"/>
        <v>42736</v>
      </c>
      <c r="C10" s="5">
        <v>9.61</v>
      </c>
      <c r="D10" s="5">
        <v>7.07</v>
      </c>
      <c r="E10" s="5">
        <f t="shared" si="0"/>
        <v>9.61</v>
      </c>
      <c r="F10" s="5">
        <f t="shared" si="1"/>
        <v>8.34</v>
      </c>
      <c r="G10" s="146"/>
      <c r="H10" s="149"/>
      <c r="I10" s="6">
        <f t="shared" si="14"/>
        <v>42736</v>
      </c>
      <c r="J10" s="7">
        <v>9.61</v>
      </c>
      <c r="K10" s="7">
        <v>7.07</v>
      </c>
      <c r="L10" s="7">
        <f t="shared" si="2"/>
        <v>9.61</v>
      </c>
      <c r="M10" s="7">
        <f t="shared" si="3"/>
        <v>8.34</v>
      </c>
      <c r="N10" s="7">
        <f t="shared" si="8"/>
        <v>1.2699999999999996</v>
      </c>
      <c r="O10" s="7"/>
      <c r="P10" s="8"/>
      <c r="Q10" s="144"/>
      <c r="R10" s="6">
        <f t="shared" si="15"/>
        <v>42370</v>
      </c>
      <c r="S10" s="7">
        <v>4.04</v>
      </c>
      <c r="T10" s="7">
        <v>5.61</v>
      </c>
      <c r="U10" s="7">
        <f t="shared" si="4"/>
        <v>5.61</v>
      </c>
      <c r="V10" s="7">
        <v>5.85</v>
      </c>
      <c r="W10" s="7">
        <f t="shared" si="9"/>
        <v>-0.23999999999999932</v>
      </c>
      <c r="X10" s="150"/>
      <c r="Y10" s="153"/>
      <c r="Z10" s="9">
        <f t="shared" si="10"/>
        <v>43739</v>
      </c>
      <c r="AA10" s="10">
        <v>9.26</v>
      </c>
      <c r="AB10" s="10">
        <v>7.84</v>
      </c>
      <c r="AC10" s="11">
        <f t="shared" si="5"/>
        <v>9.2900000000000009</v>
      </c>
      <c r="AD10" s="11">
        <f t="shared" si="6"/>
        <v>9.26</v>
      </c>
      <c r="AE10" s="11">
        <f t="shared" si="7"/>
        <v>9.2900000000000009</v>
      </c>
      <c r="AF10" s="11">
        <f t="shared" si="11"/>
        <v>9.1666666666666679</v>
      </c>
      <c r="AG10" s="11">
        <f t="shared" si="12"/>
        <v>10.969999999999999</v>
      </c>
      <c r="AH10" s="12">
        <v>10.68</v>
      </c>
      <c r="AI10" s="12">
        <v>8.27</v>
      </c>
      <c r="AJ10" s="13"/>
      <c r="AK10" s="13"/>
    </row>
    <row r="11" spans="1:37" x14ac:dyDescent="0.25">
      <c r="A11" s="151"/>
      <c r="B11" s="4">
        <f t="shared" si="13"/>
        <v>42767</v>
      </c>
      <c r="C11" s="5">
        <v>8.1999999999999993</v>
      </c>
      <c r="D11" s="5">
        <v>7.59</v>
      </c>
      <c r="E11" s="5">
        <f t="shared" si="0"/>
        <v>8.1999999999999993</v>
      </c>
      <c r="F11" s="5">
        <f t="shared" si="1"/>
        <v>7.8949999999999996</v>
      </c>
      <c r="G11" s="146"/>
      <c r="H11" s="149"/>
      <c r="I11" s="6">
        <f t="shared" si="14"/>
        <v>42767</v>
      </c>
      <c r="J11" s="7">
        <v>8.1999999999999993</v>
      </c>
      <c r="K11" s="7">
        <v>7.59</v>
      </c>
      <c r="L11" s="7">
        <f t="shared" si="2"/>
        <v>8.1999999999999993</v>
      </c>
      <c r="M11" s="7">
        <f t="shared" si="3"/>
        <v>7.8949999999999996</v>
      </c>
      <c r="N11" s="7">
        <f t="shared" si="8"/>
        <v>0.30499999999999972</v>
      </c>
      <c r="O11" s="7"/>
      <c r="P11" s="8"/>
      <c r="Q11" s="144"/>
      <c r="R11" s="6">
        <f t="shared" si="15"/>
        <v>42401</v>
      </c>
      <c r="S11" s="7">
        <v>5.91</v>
      </c>
      <c r="T11" s="7">
        <v>5.47</v>
      </c>
      <c r="U11" s="7">
        <f t="shared" si="4"/>
        <v>5.91</v>
      </c>
      <c r="V11" s="7">
        <v>5.68</v>
      </c>
      <c r="W11" s="7">
        <f t="shared" si="9"/>
        <v>0.23000000000000043</v>
      </c>
      <c r="X11" s="150"/>
      <c r="Y11" s="153"/>
      <c r="Z11" s="9">
        <f t="shared" si="10"/>
        <v>43770</v>
      </c>
      <c r="AA11" s="10">
        <v>10.42</v>
      </c>
      <c r="AB11" s="10">
        <v>8.32</v>
      </c>
      <c r="AC11" s="11">
        <f t="shared" si="5"/>
        <v>10.110000000000001</v>
      </c>
      <c r="AD11" s="11">
        <f t="shared" si="6"/>
        <v>10.42</v>
      </c>
      <c r="AE11" s="11">
        <f t="shared" si="7"/>
        <v>10.110000000000001</v>
      </c>
      <c r="AF11" s="11">
        <f t="shared" si="11"/>
        <v>9.9712500000000013</v>
      </c>
      <c r="AG11" s="11">
        <f t="shared" si="12"/>
        <v>13.069999999999999</v>
      </c>
      <c r="AH11" s="12">
        <v>12.78</v>
      </c>
      <c r="AI11" s="12">
        <v>8.7899999999999991</v>
      </c>
      <c r="AJ11" s="13"/>
      <c r="AK11" s="13"/>
    </row>
    <row r="12" spans="1:37" ht="15.75" thickBot="1" x14ac:dyDescent="0.3">
      <c r="A12" s="151"/>
      <c r="B12" s="4">
        <f t="shared" si="13"/>
        <v>42795</v>
      </c>
      <c r="C12" s="5">
        <v>8.65</v>
      </c>
      <c r="D12" s="5">
        <v>7.3</v>
      </c>
      <c r="E12" s="5">
        <f t="shared" si="0"/>
        <v>8.65</v>
      </c>
      <c r="F12" s="5">
        <f t="shared" si="1"/>
        <v>7.9749999999999996</v>
      </c>
      <c r="G12" s="146"/>
      <c r="H12" s="149"/>
      <c r="I12" s="6">
        <f t="shared" si="14"/>
        <v>42795</v>
      </c>
      <c r="J12" s="7">
        <v>8.65</v>
      </c>
      <c r="K12" s="7">
        <v>7.3</v>
      </c>
      <c r="L12" s="7">
        <f t="shared" si="2"/>
        <v>8.65</v>
      </c>
      <c r="M12" s="7">
        <f t="shared" si="3"/>
        <v>7.9749999999999996</v>
      </c>
      <c r="N12" s="7">
        <f t="shared" si="8"/>
        <v>0.67500000000000071</v>
      </c>
      <c r="O12" s="7"/>
      <c r="P12" s="8"/>
      <c r="Q12" s="144"/>
      <c r="R12" s="6">
        <f t="shared" si="15"/>
        <v>42430</v>
      </c>
      <c r="S12" s="7">
        <v>5.54</v>
      </c>
      <c r="T12" s="7">
        <v>5.35</v>
      </c>
      <c r="U12" s="7">
        <f t="shared" si="4"/>
        <v>5.54</v>
      </c>
      <c r="V12" s="7">
        <v>6.25</v>
      </c>
      <c r="W12" s="7">
        <f t="shared" si="9"/>
        <v>-0.71</v>
      </c>
      <c r="X12" s="150"/>
      <c r="Y12" s="153"/>
      <c r="Z12" s="9">
        <f t="shared" si="10"/>
        <v>43800</v>
      </c>
      <c r="AA12" s="10">
        <v>13.01</v>
      </c>
      <c r="AB12" s="10">
        <v>8.73</v>
      </c>
      <c r="AC12" s="11">
        <f t="shared" si="5"/>
        <v>11.610000000000001</v>
      </c>
      <c r="AD12" s="11">
        <f t="shared" si="6"/>
        <v>13.01</v>
      </c>
      <c r="AE12" s="11">
        <f t="shared" si="7"/>
        <v>11.610000000000001</v>
      </c>
      <c r="AF12" s="11">
        <f t="shared" si="11"/>
        <v>11.461458333333335</v>
      </c>
      <c r="AG12" s="11">
        <f t="shared" si="12"/>
        <v>12.399999999999999</v>
      </c>
      <c r="AH12" s="12">
        <v>12.11</v>
      </c>
      <c r="AI12" s="12">
        <v>9.34</v>
      </c>
      <c r="AJ12" s="13"/>
    </row>
    <row r="13" spans="1:37" ht="15.75" thickBot="1" x14ac:dyDescent="0.3">
      <c r="A13" s="151"/>
      <c r="B13" s="4">
        <f>EDATE(B12,1)</f>
        <v>42826</v>
      </c>
      <c r="C13" s="5">
        <v>7.75</v>
      </c>
      <c r="D13" s="5">
        <v>6.08</v>
      </c>
      <c r="E13" s="5">
        <f t="shared" si="0"/>
        <v>7.75</v>
      </c>
      <c r="F13" s="5">
        <f t="shared" si="1"/>
        <v>6.915</v>
      </c>
      <c r="G13" s="146"/>
      <c r="H13" s="149"/>
      <c r="I13" s="6">
        <f t="shared" si="14"/>
        <v>42826</v>
      </c>
      <c r="J13" s="7">
        <v>7.75</v>
      </c>
      <c r="K13" s="7">
        <v>6.08</v>
      </c>
      <c r="L13" s="7">
        <f t="shared" si="2"/>
        <v>7.75</v>
      </c>
      <c r="M13" s="7">
        <f t="shared" si="3"/>
        <v>6.915</v>
      </c>
      <c r="N13" s="7">
        <f t="shared" si="8"/>
        <v>0.83499999999999996</v>
      </c>
      <c r="O13" s="7"/>
      <c r="P13" s="8"/>
      <c r="Q13" s="144"/>
      <c r="R13" s="6">
        <f t="shared" si="15"/>
        <v>42461</v>
      </c>
      <c r="S13" s="7">
        <v>6.22</v>
      </c>
      <c r="T13" s="7">
        <v>5.19</v>
      </c>
      <c r="U13" s="7">
        <f t="shared" si="4"/>
        <v>6.22</v>
      </c>
      <c r="V13" s="7">
        <v>6.01</v>
      </c>
      <c r="W13" s="7">
        <f t="shared" si="9"/>
        <v>0.20999999999999996</v>
      </c>
      <c r="X13" s="150"/>
      <c r="Y13" s="153"/>
      <c r="Z13" s="14" t="s">
        <v>33</v>
      </c>
      <c r="AA13" s="15">
        <f>AVERAGE(AA5:AA12)</f>
        <v>8.9275000000000002</v>
      </c>
      <c r="AB13" s="15">
        <f t="shared" ref="AB13:AI13" si="16">AVERAGE(AB5:AB12)</f>
        <v>7.8599999999999994</v>
      </c>
      <c r="AC13" s="15">
        <f t="shared" si="16"/>
        <v>9.1337500000000009</v>
      </c>
      <c r="AD13" s="15">
        <f>AVERAGE(AD5:AD12)</f>
        <v>9.0137499999999999</v>
      </c>
      <c r="AE13" s="15">
        <f t="shared" si="16"/>
        <v>9.1337500000000009</v>
      </c>
      <c r="AF13" s="15">
        <f t="shared" si="16"/>
        <v>9.0234420955882353</v>
      </c>
      <c r="AG13" s="15">
        <f t="shared" si="16"/>
        <v>9.9649999999999999</v>
      </c>
      <c r="AH13" s="15">
        <f t="shared" si="16"/>
        <v>9.6749999999999989</v>
      </c>
      <c r="AI13" s="16">
        <f t="shared" si="16"/>
        <v>8.1387499999999999</v>
      </c>
      <c r="AJ13" s="13"/>
    </row>
    <row r="14" spans="1:37" x14ac:dyDescent="0.25">
      <c r="A14" s="151"/>
      <c r="B14" s="4">
        <f t="shared" si="13"/>
        <v>42856</v>
      </c>
      <c r="C14" s="5">
        <v>7.14</v>
      </c>
      <c r="D14" s="5">
        <v>5.9</v>
      </c>
      <c r="E14" s="5">
        <f t="shared" si="0"/>
        <v>7.14</v>
      </c>
      <c r="F14" s="5">
        <f t="shared" si="1"/>
        <v>6.52</v>
      </c>
      <c r="G14" s="146"/>
      <c r="H14" s="149"/>
      <c r="I14" s="6">
        <f t="shared" si="14"/>
        <v>42856</v>
      </c>
      <c r="J14" s="7">
        <v>7.14</v>
      </c>
      <c r="K14" s="7">
        <v>5.9</v>
      </c>
      <c r="L14" s="7">
        <f t="shared" si="2"/>
        <v>7.14</v>
      </c>
      <c r="M14" s="7">
        <f t="shared" si="3"/>
        <v>6.52</v>
      </c>
      <c r="N14" s="7">
        <f t="shared" si="8"/>
        <v>0.62000000000000011</v>
      </c>
      <c r="O14" s="7"/>
      <c r="P14" s="8"/>
      <c r="Q14" s="144"/>
      <c r="R14" s="6">
        <f t="shared" si="15"/>
        <v>42491</v>
      </c>
      <c r="S14" s="7">
        <v>6.12</v>
      </c>
      <c r="T14" s="7">
        <v>5.01</v>
      </c>
      <c r="U14" s="7">
        <f t="shared" si="4"/>
        <v>6.12</v>
      </c>
      <c r="V14" s="7">
        <v>4.9400000000000004</v>
      </c>
      <c r="W14" s="7">
        <f t="shared" si="9"/>
        <v>1.1799999999999997</v>
      </c>
      <c r="X14" s="150"/>
      <c r="Y14" s="153"/>
      <c r="Z14" s="9">
        <f>EDATE(Z12,1)</f>
        <v>43831</v>
      </c>
      <c r="AA14" s="10">
        <v>12.65</v>
      </c>
      <c r="AB14" s="10">
        <v>9.2799999999999994</v>
      </c>
      <c r="AC14" s="11">
        <f t="shared" ref="AC14:AC25" si="17">AVERAGE(AA14:AB14)+0.74</f>
        <v>11.705</v>
      </c>
      <c r="AD14" s="11">
        <f t="shared" ref="AD14:AD25" si="18">MAX(AA14:AB14)</f>
        <v>12.65</v>
      </c>
      <c r="AE14" s="11">
        <f t="shared" ref="AE14:AE25" si="19">MAX(0.74,$G$54)+AVERAGE(AA14:AB14)</f>
        <v>11.705</v>
      </c>
      <c r="AF14" s="11">
        <f t="shared" ref="AF14:AF25" si="20">O47+AVERAGE(AA14:AB14)</f>
        <v>11.476666666666667</v>
      </c>
      <c r="AG14" s="11">
        <f>+AH14+$W$78</f>
        <v>10.17</v>
      </c>
      <c r="AH14" s="12">
        <v>10.01</v>
      </c>
      <c r="AI14" s="12">
        <v>9.6</v>
      </c>
      <c r="AJ14" s="13"/>
    </row>
    <row r="15" spans="1:37" x14ac:dyDescent="0.25">
      <c r="A15" s="151"/>
      <c r="B15" s="4">
        <f t="shared" si="13"/>
        <v>42887</v>
      </c>
      <c r="C15" s="5">
        <v>7.34</v>
      </c>
      <c r="D15" s="5">
        <v>6.19</v>
      </c>
      <c r="E15" s="5">
        <f t="shared" si="0"/>
        <v>7.34</v>
      </c>
      <c r="F15" s="5">
        <f t="shared" si="1"/>
        <v>6.7650000000000006</v>
      </c>
      <c r="G15" s="146"/>
      <c r="H15" s="149"/>
      <c r="I15" s="6">
        <f t="shared" si="14"/>
        <v>42887</v>
      </c>
      <c r="J15" s="7">
        <v>7.34</v>
      </c>
      <c r="K15" s="7">
        <v>6.19</v>
      </c>
      <c r="L15" s="7">
        <f t="shared" si="2"/>
        <v>7.34</v>
      </c>
      <c r="M15" s="7">
        <f t="shared" si="3"/>
        <v>6.7650000000000006</v>
      </c>
      <c r="N15" s="7">
        <f t="shared" si="8"/>
        <v>0.57499999999999929</v>
      </c>
      <c r="O15" s="7"/>
      <c r="P15" s="8"/>
      <c r="Q15" s="144"/>
      <c r="R15" s="6">
        <f t="shared" si="15"/>
        <v>42522</v>
      </c>
      <c r="S15" s="7">
        <v>5.31</v>
      </c>
      <c r="T15" s="7">
        <v>5.16</v>
      </c>
      <c r="U15" s="7">
        <f t="shared" si="4"/>
        <v>5.31</v>
      </c>
      <c r="V15" s="7">
        <v>4.96</v>
      </c>
      <c r="W15" s="7">
        <f t="shared" si="9"/>
        <v>0.34999999999999964</v>
      </c>
      <c r="X15" s="150"/>
      <c r="Y15" s="153"/>
      <c r="Z15" s="9">
        <f t="shared" si="10"/>
        <v>43862</v>
      </c>
      <c r="AA15" s="10">
        <v>9.9</v>
      </c>
      <c r="AB15" s="10">
        <v>9.5399999999999991</v>
      </c>
      <c r="AC15" s="11">
        <f t="shared" si="17"/>
        <v>10.459999999999999</v>
      </c>
      <c r="AD15" s="11">
        <f t="shared" si="18"/>
        <v>9.9</v>
      </c>
      <c r="AE15" s="11">
        <f t="shared" si="19"/>
        <v>10.459999999999999</v>
      </c>
      <c r="AF15" s="11">
        <f t="shared" si="20"/>
        <v>10.246666666666666</v>
      </c>
      <c r="AG15" s="11">
        <f t="shared" ref="AG15:AG25" si="21">+AH15+$W$78</f>
        <v>10.59</v>
      </c>
      <c r="AH15" s="12">
        <v>10.43</v>
      </c>
      <c r="AI15" s="12">
        <v>9.6</v>
      </c>
      <c r="AJ15" s="13"/>
    </row>
    <row r="16" spans="1:37" x14ac:dyDescent="0.25">
      <c r="A16" s="151"/>
      <c r="B16" s="4">
        <f t="shared" si="13"/>
        <v>42917</v>
      </c>
      <c r="C16" s="5">
        <v>7.32</v>
      </c>
      <c r="D16" s="5">
        <v>6.71</v>
      </c>
      <c r="E16" s="5">
        <f t="shared" si="0"/>
        <v>7.32</v>
      </c>
      <c r="F16" s="5">
        <f t="shared" si="1"/>
        <v>7.0150000000000006</v>
      </c>
      <c r="G16" s="146"/>
      <c r="H16" s="149"/>
      <c r="I16" s="6">
        <f t="shared" si="14"/>
        <v>42917</v>
      </c>
      <c r="J16" s="7">
        <v>7.32</v>
      </c>
      <c r="K16" s="7">
        <v>6.71</v>
      </c>
      <c r="L16" s="7">
        <f t="shared" si="2"/>
        <v>7.32</v>
      </c>
      <c r="M16" s="7">
        <f t="shared" si="3"/>
        <v>7.0150000000000006</v>
      </c>
      <c r="N16" s="7">
        <f t="shared" si="8"/>
        <v>0.30499999999999972</v>
      </c>
      <c r="O16" s="7"/>
      <c r="P16" s="8"/>
      <c r="Q16" s="144"/>
      <c r="R16" s="6">
        <f t="shared" si="15"/>
        <v>42552</v>
      </c>
      <c r="S16" s="7">
        <v>5.01</v>
      </c>
      <c r="T16" s="7">
        <v>5.57</v>
      </c>
      <c r="U16" s="7">
        <f t="shared" si="4"/>
        <v>5.57</v>
      </c>
      <c r="V16" s="7">
        <v>6.38</v>
      </c>
      <c r="W16" s="7">
        <f t="shared" si="9"/>
        <v>-0.80999999999999961</v>
      </c>
      <c r="X16" s="150"/>
      <c r="Y16" s="153"/>
      <c r="Z16" s="9">
        <f t="shared" si="10"/>
        <v>43891</v>
      </c>
      <c r="AA16" s="10">
        <v>10.47</v>
      </c>
      <c r="AB16" s="10">
        <v>9.68</v>
      </c>
      <c r="AC16" s="11">
        <f t="shared" si="17"/>
        <v>10.815</v>
      </c>
      <c r="AD16" s="11">
        <f t="shared" si="18"/>
        <v>10.47</v>
      </c>
      <c r="AE16" s="11">
        <f t="shared" si="19"/>
        <v>10.815</v>
      </c>
      <c r="AF16" s="11">
        <f t="shared" si="20"/>
        <v>10.621041666666667</v>
      </c>
      <c r="AG16" s="11">
        <f t="shared" si="21"/>
        <v>10.040000000000001</v>
      </c>
      <c r="AH16" s="12">
        <v>9.8800000000000008</v>
      </c>
      <c r="AI16" s="12">
        <v>8.4499999999999993</v>
      </c>
      <c r="AJ16" s="13"/>
    </row>
    <row r="17" spans="1:36" x14ac:dyDescent="0.25">
      <c r="A17" s="151"/>
      <c r="B17" s="4">
        <f t="shared" si="13"/>
        <v>42948</v>
      </c>
      <c r="C17" s="5">
        <v>5.07</v>
      </c>
      <c r="D17" s="5">
        <v>6.55</v>
      </c>
      <c r="E17" s="5">
        <f t="shared" si="0"/>
        <v>6.55</v>
      </c>
      <c r="F17" s="5">
        <f t="shared" si="1"/>
        <v>5.8100000000000005</v>
      </c>
      <c r="G17" s="146"/>
      <c r="H17" s="149"/>
      <c r="I17" s="6">
        <f t="shared" si="14"/>
        <v>42948</v>
      </c>
      <c r="J17" s="7">
        <v>5.07</v>
      </c>
      <c r="K17" s="7">
        <v>6.55</v>
      </c>
      <c r="L17" s="7">
        <f t="shared" si="2"/>
        <v>6.55</v>
      </c>
      <c r="M17" s="7">
        <f t="shared" si="3"/>
        <v>5.8100000000000005</v>
      </c>
      <c r="N17" s="7">
        <f t="shared" si="8"/>
        <v>0.73999999999999932</v>
      </c>
      <c r="O17" s="7"/>
      <c r="P17" s="8"/>
      <c r="Q17" s="144"/>
      <c r="R17" s="6">
        <f t="shared" si="15"/>
        <v>42583</v>
      </c>
      <c r="S17" s="7">
        <v>6.16</v>
      </c>
      <c r="T17" s="7">
        <v>6.01</v>
      </c>
      <c r="U17" s="7">
        <f t="shared" si="4"/>
        <v>6.16</v>
      </c>
      <c r="V17" s="7">
        <v>8.5</v>
      </c>
      <c r="W17" s="7">
        <f t="shared" si="9"/>
        <v>-2.34</v>
      </c>
      <c r="X17" s="150"/>
      <c r="Y17" s="153"/>
      <c r="Z17" s="9">
        <f t="shared" si="10"/>
        <v>43922</v>
      </c>
      <c r="AA17" s="10">
        <v>10.039999999999999</v>
      </c>
      <c r="AB17" s="10">
        <v>8.85</v>
      </c>
      <c r="AC17" s="11">
        <f t="shared" si="17"/>
        <v>10.185</v>
      </c>
      <c r="AD17" s="11">
        <f t="shared" si="18"/>
        <v>10.039999999999999</v>
      </c>
      <c r="AE17" s="11">
        <f t="shared" si="19"/>
        <v>10.185</v>
      </c>
      <c r="AF17" s="11">
        <f t="shared" si="20"/>
        <v>9.9708333333333332</v>
      </c>
      <c r="AG17" s="11">
        <f t="shared" si="21"/>
        <v>8.91</v>
      </c>
      <c r="AH17" s="12">
        <v>8.75</v>
      </c>
      <c r="AI17" s="12">
        <v>7.02</v>
      </c>
      <c r="AJ17" s="13"/>
    </row>
    <row r="18" spans="1:36" x14ac:dyDescent="0.25">
      <c r="A18" s="151"/>
      <c r="B18" s="4">
        <f t="shared" si="13"/>
        <v>42979</v>
      </c>
      <c r="C18" s="5">
        <v>6.21</v>
      </c>
      <c r="D18" s="5">
        <v>6.33</v>
      </c>
      <c r="E18" s="5">
        <f t="shared" si="0"/>
        <v>6.33</v>
      </c>
      <c r="F18" s="5">
        <f t="shared" si="1"/>
        <v>6.27</v>
      </c>
      <c r="G18" s="146"/>
      <c r="H18" s="149"/>
      <c r="I18" s="6">
        <f t="shared" si="14"/>
        <v>42979</v>
      </c>
      <c r="J18" s="7">
        <v>6.21</v>
      </c>
      <c r="K18" s="7">
        <v>6.33</v>
      </c>
      <c r="L18" s="7">
        <f t="shared" si="2"/>
        <v>6.33</v>
      </c>
      <c r="M18" s="7">
        <f t="shared" si="3"/>
        <v>6.27</v>
      </c>
      <c r="N18" s="7">
        <f t="shared" si="8"/>
        <v>6.0000000000000497E-2</v>
      </c>
      <c r="O18" s="7"/>
      <c r="P18" s="8"/>
      <c r="Q18" s="144"/>
      <c r="R18" s="6">
        <f t="shared" si="15"/>
        <v>42614</v>
      </c>
      <c r="S18" s="7">
        <v>8.17</v>
      </c>
      <c r="T18" s="7">
        <v>6.09</v>
      </c>
      <c r="U18" s="7">
        <f t="shared" si="4"/>
        <v>8.17</v>
      </c>
      <c r="V18" s="7">
        <v>8.61</v>
      </c>
      <c r="W18" s="7">
        <f t="shared" si="9"/>
        <v>-0.4399999999999995</v>
      </c>
      <c r="X18" s="150"/>
      <c r="Y18" s="153"/>
      <c r="Z18" s="9">
        <f t="shared" si="10"/>
        <v>43952</v>
      </c>
      <c r="AA18" s="10">
        <v>8.93</v>
      </c>
      <c r="AB18" s="10">
        <v>7.03</v>
      </c>
      <c r="AC18" s="11">
        <f t="shared" si="17"/>
        <v>8.7200000000000006</v>
      </c>
      <c r="AD18" s="11">
        <f t="shared" si="18"/>
        <v>8.93</v>
      </c>
      <c r="AE18" s="11">
        <f t="shared" si="19"/>
        <v>8.7200000000000006</v>
      </c>
      <c r="AF18" s="11">
        <f t="shared" si="20"/>
        <v>8.4824999999999999</v>
      </c>
      <c r="AG18" s="11">
        <f t="shared" si="21"/>
        <v>7.75</v>
      </c>
      <c r="AH18" s="12">
        <v>7.59</v>
      </c>
      <c r="AI18" s="12">
        <v>6.07</v>
      </c>
      <c r="AJ18" s="13"/>
    </row>
    <row r="19" spans="1:36" x14ac:dyDescent="0.25">
      <c r="A19" s="151"/>
      <c r="B19" s="4">
        <f t="shared" si="13"/>
        <v>43009</v>
      </c>
      <c r="C19" s="5">
        <v>6.67</v>
      </c>
      <c r="D19" s="5">
        <v>6.14</v>
      </c>
      <c r="E19" s="5">
        <f t="shared" si="0"/>
        <v>6.67</v>
      </c>
      <c r="F19" s="5">
        <f t="shared" si="1"/>
        <v>6.4049999999999994</v>
      </c>
      <c r="G19" s="146"/>
      <c r="H19" s="149"/>
      <c r="I19" s="6">
        <f t="shared" si="14"/>
        <v>43009</v>
      </c>
      <c r="J19" s="7">
        <v>6.67</v>
      </c>
      <c r="K19" s="7">
        <v>6.14</v>
      </c>
      <c r="L19" s="7">
        <f t="shared" si="2"/>
        <v>6.67</v>
      </c>
      <c r="M19" s="7">
        <f t="shared" si="3"/>
        <v>6.4049999999999994</v>
      </c>
      <c r="N19" s="7">
        <f t="shared" si="8"/>
        <v>0.26500000000000057</v>
      </c>
      <c r="O19" s="7"/>
      <c r="P19" s="8"/>
      <c r="Q19" s="144"/>
      <c r="R19" s="6">
        <f t="shared" si="15"/>
        <v>42644</v>
      </c>
      <c r="S19" s="7">
        <v>8.7799999999999994</v>
      </c>
      <c r="T19" s="7">
        <v>6.44</v>
      </c>
      <c r="U19" s="7">
        <f t="shared" si="4"/>
        <v>8.7799999999999994</v>
      </c>
      <c r="V19" s="7">
        <v>7.92</v>
      </c>
      <c r="W19" s="7">
        <f t="shared" si="9"/>
        <v>0.85999999999999943</v>
      </c>
      <c r="X19" s="150"/>
      <c r="Y19" s="153"/>
      <c r="Z19" s="9">
        <f t="shared" si="10"/>
        <v>43983</v>
      </c>
      <c r="AA19" s="10">
        <v>6.68</v>
      </c>
      <c r="AB19" s="10">
        <v>5.99</v>
      </c>
      <c r="AC19" s="11">
        <f t="shared" si="17"/>
        <v>7.0750000000000002</v>
      </c>
      <c r="AD19" s="11">
        <f t="shared" si="18"/>
        <v>6.68</v>
      </c>
      <c r="AE19" s="11">
        <f t="shared" si="19"/>
        <v>7.0750000000000002</v>
      </c>
      <c r="AF19" s="11">
        <f t="shared" si="20"/>
        <v>6.8172916666666667</v>
      </c>
      <c r="AG19" s="11">
        <f t="shared" si="21"/>
        <v>15.22</v>
      </c>
      <c r="AH19" s="12">
        <v>15.06</v>
      </c>
      <c r="AI19" s="12">
        <v>6.62</v>
      </c>
      <c r="AJ19" s="13"/>
    </row>
    <row r="20" spans="1:36" x14ac:dyDescent="0.25">
      <c r="A20" s="151"/>
      <c r="B20" s="4">
        <f t="shared" si="13"/>
        <v>43040</v>
      </c>
      <c r="C20" s="5">
        <v>7.28</v>
      </c>
      <c r="D20" s="5">
        <v>5.88</v>
      </c>
      <c r="E20" s="5">
        <f t="shared" si="0"/>
        <v>7.28</v>
      </c>
      <c r="F20" s="5">
        <f t="shared" si="1"/>
        <v>6.58</v>
      </c>
      <c r="G20" s="146"/>
      <c r="H20" s="149"/>
      <c r="I20" s="6">
        <f t="shared" si="14"/>
        <v>43040</v>
      </c>
      <c r="J20" s="7">
        <v>7.28</v>
      </c>
      <c r="K20" s="7">
        <v>5.88</v>
      </c>
      <c r="L20" s="7">
        <f t="shared" si="2"/>
        <v>7.28</v>
      </c>
      <c r="M20" s="7">
        <f t="shared" si="3"/>
        <v>6.58</v>
      </c>
      <c r="N20" s="7">
        <f t="shared" si="8"/>
        <v>0.70000000000000018</v>
      </c>
      <c r="O20" s="7"/>
      <c r="P20" s="8"/>
      <c r="Q20" s="144"/>
      <c r="R20" s="6">
        <f t="shared" si="15"/>
        <v>42675</v>
      </c>
      <c r="S20" s="7">
        <v>7.79</v>
      </c>
      <c r="T20" s="7">
        <v>6.77</v>
      </c>
      <c r="U20" s="7">
        <f t="shared" si="4"/>
        <v>7.79</v>
      </c>
      <c r="V20" s="7">
        <v>9.74</v>
      </c>
      <c r="W20" s="7">
        <f t="shared" si="9"/>
        <v>-1.9500000000000002</v>
      </c>
      <c r="X20" s="150"/>
      <c r="Y20" s="153"/>
      <c r="Z20" s="9">
        <f t="shared" si="10"/>
        <v>44013</v>
      </c>
      <c r="AA20" s="10">
        <v>13.29</v>
      </c>
      <c r="AB20" s="10">
        <v>6.46</v>
      </c>
      <c r="AC20" s="11">
        <f t="shared" si="17"/>
        <v>10.615</v>
      </c>
      <c r="AD20" s="11">
        <f t="shared" si="18"/>
        <v>13.29</v>
      </c>
      <c r="AE20" s="11">
        <f t="shared" si="19"/>
        <v>10.615</v>
      </c>
      <c r="AF20" s="11">
        <f t="shared" si="20"/>
        <v>10.358958333333334</v>
      </c>
      <c r="AG20" s="11">
        <f t="shared" si="21"/>
        <v>18.489999999999998</v>
      </c>
      <c r="AH20" s="12">
        <v>18.329999999999998</v>
      </c>
      <c r="AI20" s="12">
        <v>7.16</v>
      </c>
      <c r="AJ20" s="13"/>
    </row>
    <row r="21" spans="1:36" x14ac:dyDescent="0.25">
      <c r="A21" s="151"/>
      <c r="B21" s="4">
        <f t="shared" si="13"/>
        <v>43070</v>
      </c>
      <c r="C21" s="5">
        <v>8.3000000000000007</v>
      </c>
      <c r="D21" s="5">
        <v>5.24</v>
      </c>
      <c r="E21" s="5">
        <f t="shared" si="0"/>
        <v>8.3000000000000007</v>
      </c>
      <c r="F21" s="5">
        <f t="shared" si="1"/>
        <v>6.7700000000000005</v>
      </c>
      <c r="G21" s="146"/>
      <c r="H21" s="149"/>
      <c r="I21" s="6">
        <f t="shared" si="14"/>
        <v>43070</v>
      </c>
      <c r="J21" s="7">
        <v>8.3000000000000007</v>
      </c>
      <c r="K21" s="7">
        <v>5.24</v>
      </c>
      <c r="L21" s="7">
        <f t="shared" si="2"/>
        <v>8.3000000000000007</v>
      </c>
      <c r="M21" s="7">
        <f t="shared" si="3"/>
        <v>6.7700000000000005</v>
      </c>
      <c r="N21" s="7">
        <f t="shared" si="8"/>
        <v>1.5300000000000002</v>
      </c>
      <c r="O21" s="7"/>
      <c r="P21" s="8"/>
      <c r="Q21" s="144"/>
      <c r="R21" s="6">
        <f t="shared" si="15"/>
        <v>42705</v>
      </c>
      <c r="S21" s="7">
        <v>9.84</v>
      </c>
      <c r="T21" s="7">
        <v>6.62</v>
      </c>
      <c r="U21" s="7">
        <f t="shared" si="4"/>
        <v>9.84</v>
      </c>
      <c r="V21" s="7">
        <v>9.56</v>
      </c>
      <c r="W21" s="7">
        <f t="shared" si="9"/>
        <v>0.27999999999999936</v>
      </c>
      <c r="X21" s="150"/>
      <c r="Y21" s="153"/>
      <c r="Z21" s="9">
        <f t="shared" si="10"/>
        <v>44044</v>
      </c>
      <c r="AA21" s="10">
        <v>18.079999999999998</v>
      </c>
      <c r="AB21" s="10">
        <v>7.12</v>
      </c>
      <c r="AC21" s="11">
        <f t="shared" si="17"/>
        <v>13.34</v>
      </c>
      <c r="AD21" s="11">
        <f t="shared" si="18"/>
        <v>18.079999999999998</v>
      </c>
      <c r="AE21" s="11">
        <f t="shared" si="19"/>
        <v>13.34</v>
      </c>
      <c r="AF21" s="11">
        <f t="shared" si="20"/>
        <v>13.061458333333333</v>
      </c>
      <c r="AG21" s="11">
        <f t="shared" si="21"/>
        <v>12.69</v>
      </c>
      <c r="AH21" s="12">
        <v>12.53</v>
      </c>
      <c r="AI21" s="12">
        <v>7.08</v>
      </c>
      <c r="AJ21" s="13"/>
    </row>
    <row r="22" spans="1:36" x14ac:dyDescent="0.25">
      <c r="A22" s="151"/>
      <c r="B22" s="4">
        <f t="shared" si="13"/>
        <v>43101</v>
      </c>
      <c r="C22" s="5">
        <v>6.98</v>
      </c>
      <c r="D22" s="5">
        <v>5</v>
      </c>
      <c r="E22" s="5">
        <f t="shared" si="0"/>
        <v>6.98</v>
      </c>
      <c r="F22" s="5">
        <f t="shared" si="1"/>
        <v>5.99</v>
      </c>
      <c r="G22" s="146"/>
      <c r="H22" s="149"/>
      <c r="I22" s="6">
        <f t="shared" si="14"/>
        <v>43101</v>
      </c>
      <c r="J22" s="7">
        <v>6.98</v>
      </c>
      <c r="K22" s="7">
        <v>5</v>
      </c>
      <c r="L22" s="7">
        <f t="shared" si="2"/>
        <v>6.98</v>
      </c>
      <c r="M22" s="7">
        <f t="shared" si="3"/>
        <v>5.99</v>
      </c>
      <c r="N22" s="7">
        <f t="shared" si="8"/>
        <v>0.99000000000000021</v>
      </c>
      <c r="O22" s="7"/>
      <c r="P22" s="8"/>
      <c r="Q22" s="144"/>
      <c r="R22" s="6">
        <f t="shared" si="15"/>
        <v>42736</v>
      </c>
      <c r="S22" s="7">
        <v>9.61</v>
      </c>
      <c r="T22" s="7">
        <v>7.07</v>
      </c>
      <c r="U22" s="7">
        <f t="shared" si="4"/>
        <v>9.61</v>
      </c>
      <c r="V22" s="7">
        <v>8.2200000000000006</v>
      </c>
      <c r="W22" s="7">
        <f t="shared" si="9"/>
        <v>1.3899999999999988</v>
      </c>
      <c r="X22" s="150"/>
      <c r="Y22" s="153"/>
      <c r="Z22" s="9">
        <f t="shared" si="10"/>
        <v>44075</v>
      </c>
      <c r="AA22" s="10">
        <v>17.43</v>
      </c>
      <c r="AB22" s="10">
        <v>7.13</v>
      </c>
      <c r="AC22" s="11">
        <f t="shared" si="17"/>
        <v>13.02</v>
      </c>
      <c r="AD22" s="11">
        <f t="shared" si="18"/>
        <v>17.43</v>
      </c>
      <c r="AE22" s="11">
        <f t="shared" si="19"/>
        <v>13.02</v>
      </c>
      <c r="AF22" s="11">
        <f t="shared" si="20"/>
        <v>12.754166666666666</v>
      </c>
      <c r="AG22" s="11">
        <f t="shared" si="21"/>
        <v>11.41</v>
      </c>
      <c r="AH22" s="12">
        <v>11.25</v>
      </c>
      <c r="AI22" s="12">
        <v>7.43</v>
      </c>
      <c r="AJ22" s="13"/>
    </row>
    <row r="23" spans="1:36" x14ac:dyDescent="0.25">
      <c r="A23" s="151"/>
      <c r="B23" s="4">
        <f t="shared" si="13"/>
        <v>43132</v>
      </c>
      <c r="C23" s="5">
        <v>5.71</v>
      </c>
      <c r="D23" s="5">
        <v>4.68</v>
      </c>
      <c r="E23" s="5">
        <f t="shared" si="0"/>
        <v>5.71</v>
      </c>
      <c r="F23" s="5">
        <f t="shared" si="1"/>
        <v>5.1950000000000003</v>
      </c>
      <c r="G23" s="146"/>
      <c r="H23" s="149"/>
      <c r="I23" s="6">
        <f t="shared" si="14"/>
        <v>43132</v>
      </c>
      <c r="J23" s="7">
        <v>5.71</v>
      </c>
      <c r="K23" s="7">
        <v>4.68</v>
      </c>
      <c r="L23" s="7">
        <f t="shared" si="2"/>
        <v>5.71</v>
      </c>
      <c r="M23" s="7">
        <f t="shared" si="3"/>
        <v>5.1950000000000003</v>
      </c>
      <c r="N23" s="7">
        <f t="shared" si="8"/>
        <v>0.51499999999999968</v>
      </c>
      <c r="O23" s="7"/>
      <c r="P23" s="8"/>
      <c r="Q23" s="144"/>
      <c r="R23" s="6">
        <f t="shared" si="15"/>
        <v>42767</v>
      </c>
      <c r="S23" s="7">
        <v>8.1999999999999993</v>
      </c>
      <c r="T23" s="7">
        <v>7.59</v>
      </c>
      <c r="U23" s="7">
        <f t="shared" si="4"/>
        <v>8.1999999999999993</v>
      </c>
      <c r="V23" s="7">
        <v>8.69</v>
      </c>
      <c r="W23" s="7">
        <f t="shared" si="9"/>
        <v>-0.49000000000000021</v>
      </c>
      <c r="X23" s="150"/>
      <c r="Y23" s="153"/>
      <c r="Z23" s="9">
        <f t="shared" si="10"/>
        <v>44105</v>
      </c>
      <c r="AA23" s="10">
        <v>11.01</v>
      </c>
      <c r="AB23" s="10">
        <v>7.45</v>
      </c>
      <c r="AC23" s="11">
        <f t="shared" si="17"/>
        <v>9.9700000000000006</v>
      </c>
      <c r="AD23" s="11">
        <f t="shared" si="18"/>
        <v>11.01</v>
      </c>
      <c r="AE23" s="11">
        <f t="shared" si="19"/>
        <v>9.9700000000000006</v>
      </c>
      <c r="AF23" s="11">
        <f t="shared" si="20"/>
        <v>9.7227083333333333</v>
      </c>
      <c r="AG23" s="11">
        <f t="shared" si="21"/>
        <v>16.61</v>
      </c>
      <c r="AH23" s="12">
        <v>16.45</v>
      </c>
      <c r="AI23" s="12">
        <v>8.01</v>
      </c>
      <c r="AJ23" s="13"/>
    </row>
    <row r="24" spans="1:36" x14ac:dyDescent="0.25">
      <c r="A24" s="151"/>
      <c r="B24" s="4">
        <f t="shared" si="13"/>
        <v>43160</v>
      </c>
      <c r="C24" s="5">
        <v>5.38</v>
      </c>
      <c r="D24" s="5">
        <v>4.8499999999999996</v>
      </c>
      <c r="E24" s="5">
        <f t="shared" si="0"/>
        <v>5.38</v>
      </c>
      <c r="F24" s="5">
        <f t="shared" si="1"/>
        <v>5.1150000000000002</v>
      </c>
      <c r="G24" s="146"/>
      <c r="H24" s="149"/>
      <c r="I24" s="6">
        <f t="shared" si="14"/>
        <v>43160</v>
      </c>
      <c r="J24" s="7">
        <v>5.38</v>
      </c>
      <c r="K24" s="7">
        <v>4.8499999999999996</v>
      </c>
      <c r="L24" s="7">
        <f t="shared" si="2"/>
        <v>5.38</v>
      </c>
      <c r="M24" s="7">
        <f t="shared" si="3"/>
        <v>5.1150000000000002</v>
      </c>
      <c r="N24" s="7">
        <f t="shared" si="8"/>
        <v>0.26499999999999968</v>
      </c>
      <c r="O24" s="7"/>
      <c r="P24" s="8"/>
      <c r="Q24" s="144"/>
      <c r="R24" s="6">
        <f t="shared" si="15"/>
        <v>42795</v>
      </c>
      <c r="S24" s="7">
        <v>8.65</v>
      </c>
      <c r="T24" s="7">
        <v>7.3</v>
      </c>
      <c r="U24" s="7">
        <f t="shared" si="4"/>
        <v>8.65</v>
      </c>
      <c r="V24" s="7">
        <v>7.61</v>
      </c>
      <c r="W24" s="7">
        <f t="shared" si="9"/>
        <v>1.04</v>
      </c>
      <c r="X24" s="150"/>
      <c r="Y24" s="153"/>
      <c r="Z24" s="9">
        <f t="shared" si="10"/>
        <v>44136</v>
      </c>
      <c r="AA24" s="10">
        <v>16.07</v>
      </c>
      <c r="AB24" s="10">
        <v>8</v>
      </c>
      <c r="AC24" s="11">
        <f t="shared" si="17"/>
        <v>12.775</v>
      </c>
      <c r="AD24" s="11">
        <f t="shared" si="18"/>
        <v>16.07</v>
      </c>
      <c r="AE24" s="11">
        <f t="shared" si="19"/>
        <v>12.775</v>
      </c>
      <c r="AF24" s="11">
        <f t="shared" si="20"/>
        <v>12.542291666666667</v>
      </c>
      <c r="AG24" s="11">
        <f t="shared" si="21"/>
        <v>18.71</v>
      </c>
      <c r="AH24" s="12">
        <v>18.55</v>
      </c>
      <c r="AI24" s="12">
        <v>8.14</v>
      </c>
      <c r="AJ24" s="13"/>
    </row>
    <row r="25" spans="1:36" ht="15.75" thickBot="1" x14ac:dyDescent="0.3">
      <c r="A25" s="151"/>
      <c r="B25" s="4">
        <f t="shared" si="13"/>
        <v>43191</v>
      </c>
      <c r="C25" s="5">
        <v>5.82</v>
      </c>
      <c r="D25" s="5">
        <v>4.71</v>
      </c>
      <c r="E25" s="5">
        <f t="shared" si="0"/>
        <v>5.82</v>
      </c>
      <c r="F25" s="5">
        <f t="shared" si="1"/>
        <v>5.2650000000000006</v>
      </c>
      <c r="G25" s="146"/>
      <c r="H25" s="149"/>
      <c r="I25" s="6">
        <f t="shared" si="14"/>
        <v>43191</v>
      </c>
      <c r="J25" s="7">
        <v>5.82</v>
      </c>
      <c r="K25" s="7">
        <v>4.71</v>
      </c>
      <c r="L25" s="7">
        <f t="shared" si="2"/>
        <v>5.82</v>
      </c>
      <c r="M25" s="7">
        <f t="shared" si="3"/>
        <v>5.2650000000000006</v>
      </c>
      <c r="N25" s="7">
        <f t="shared" si="8"/>
        <v>0.55499999999999972</v>
      </c>
      <c r="O25" s="7"/>
      <c r="P25" s="8"/>
      <c r="Q25" s="144"/>
      <c r="R25" s="6">
        <f t="shared" si="15"/>
        <v>42826</v>
      </c>
      <c r="S25" s="7">
        <v>7.75</v>
      </c>
      <c r="T25" s="7">
        <v>6.08</v>
      </c>
      <c r="U25" s="7">
        <f t="shared" si="4"/>
        <v>7.75</v>
      </c>
      <c r="V25" s="7">
        <v>7.23</v>
      </c>
      <c r="W25" s="7">
        <f t="shared" si="9"/>
        <v>0.51999999999999957</v>
      </c>
      <c r="X25" s="150"/>
      <c r="Y25" s="153"/>
      <c r="Z25" s="9">
        <f t="shared" si="10"/>
        <v>44166</v>
      </c>
      <c r="AA25" s="10">
        <v>20.07</v>
      </c>
      <c r="AB25" s="10">
        <v>8.2100000000000009</v>
      </c>
      <c r="AC25" s="11">
        <f t="shared" si="17"/>
        <v>14.88</v>
      </c>
      <c r="AD25" s="11">
        <f t="shared" si="18"/>
        <v>20.07</v>
      </c>
      <c r="AE25" s="11">
        <f t="shared" si="19"/>
        <v>14.88</v>
      </c>
      <c r="AF25" s="11">
        <f t="shared" si="20"/>
        <v>14.672708333333334</v>
      </c>
      <c r="AG25" s="11">
        <f t="shared" si="21"/>
        <v>10.870000000000001</v>
      </c>
      <c r="AH25" s="12">
        <v>10.71</v>
      </c>
      <c r="AI25" s="12">
        <v>8.26</v>
      </c>
      <c r="AJ25" s="13"/>
    </row>
    <row r="26" spans="1:36" ht="15.75" thickBot="1" x14ac:dyDescent="0.3">
      <c r="A26" s="151"/>
      <c r="B26" s="4">
        <f t="shared" si="13"/>
        <v>43221</v>
      </c>
      <c r="C26" s="5">
        <v>5.98</v>
      </c>
      <c r="D26" s="5">
        <v>4.75</v>
      </c>
      <c r="E26" s="5">
        <f t="shared" si="0"/>
        <v>5.98</v>
      </c>
      <c r="F26" s="5">
        <f t="shared" si="1"/>
        <v>5.3650000000000002</v>
      </c>
      <c r="G26" s="146"/>
      <c r="H26" s="149"/>
      <c r="I26" s="6">
        <f t="shared" si="14"/>
        <v>43221</v>
      </c>
      <c r="J26" s="7">
        <v>5.98</v>
      </c>
      <c r="K26" s="7">
        <v>4.75</v>
      </c>
      <c r="L26" s="7">
        <f t="shared" si="2"/>
        <v>5.98</v>
      </c>
      <c r="M26" s="7">
        <f t="shared" si="3"/>
        <v>5.3650000000000002</v>
      </c>
      <c r="N26" s="7">
        <f t="shared" si="8"/>
        <v>0.61500000000000021</v>
      </c>
      <c r="O26" s="7"/>
      <c r="P26" s="8"/>
      <c r="Q26" s="144"/>
      <c r="R26" s="6">
        <f t="shared" si="15"/>
        <v>42856</v>
      </c>
      <c r="S26" s="7">
        <v>7.14</v>
      </c>
      <c r="T26" s="7">
        <v>5.9</v>
      </c>
      <c r="U26" s="7">
        <f t="shared" si="4"/>
        <v>7.14</v>
      </c>
      <c r="V26" s="7">
        <v>7.38</v>
      </c>
      <c r="W26" s="7">
        <f t="shared" si="9"/>
        <v>-0.24000000000000021</v>
      </c>
      <c r="X26" s="150"/>
      <c r="Y26" s="153"/>
      <c r="Z26" s="14" t="s">
        <v>34</v>
      </c>
      <c r="AA26" s="15">
        <f>AVERAGE(AA14:AA25)</f>
        <v>12.885</v>
      </c>
      <c r="AB26" s="15">
        <f t="shared" ref="AB26:AI26" si="22">AVERAGE(AB14:AB25)</f>
        <v>7.8950000000000005</v>
      </c>
      <c r="AC26" s="15">
        <f t="shared" si="22"/>
        <v>11.13</v>
      </c>
      <c r="AD26" s="15">
        <f>AVERAGE(AD14:AD25)</f>
        <v>12.885</v>
      </c>
      <c r="AE26" s="15">
        <f t="shared" si="22"/>
        <v>11.13</v>
      </c>
      <c r="AF26" s="15">
        <f t="shared" si="22"/>
        <v>10.893940972222223</v>
      </c>
      <c r="AG26" s="15">
        <f t="shared" si="22"/>
        <v>12.621666666666664</v>
      </c>
      <c r="AH26" s="15">
        <f t="shared" si="22"/>
        <v>12.461666666666668</v>
      </c>
      <c r="AI26" s="16">
        <f t="shared" si="22"/>
        <v>7.786666666666668</v>
      </c>
      <c r="AJ26" s="13"/>
    </row>
    <row r="27" spans="1:36" x14ac:dyDescent="0.25">
      <c r="A27" s="151"/>
      <c r="B27" s="4">
        <f t="shared" si="13"/>
        <v>43252</v>
      </c>
      <c r="C27" s="5">
        <v>6.35</v>
      </c>
      <c r="D27" s="5">
        <v>5.63</v>
      </c>
      <c r="E27" s="5">
        <f t="shared" si="0"/>
        <v>6.35</v>
      </c>
      <c r="F27" s="5">
        <f t="shared" si="1"/>
        <v>5.99</v>
      </c>
      <c r="G27" s="146"/>
      <c r="H27" s="149"/>
      <c r="I27" s="6">
        <f t="shared" si="14"/>
        <v>43252</v>
      </c>
      <c r="J27" s="7">
        <v>6.35</v>
      </c>
      <c r="K27" s="7">
        <v>5.63</v>
      </c>
      <c r="L27" s="7">
        <f t="shared" si="2"/>
        <v>6.35</v>
      </c>
      <c r="M27" s="7">
        <f t="shared" si="3"/>
        <v>5.99</v>
      </c>
      <c r="N27" s="7">
        <f t="shared" si="8"/>
        <v>0.35999999999999943</v>
      </c>
      <c r="O27" s="7"/>
      <c r="P27" s="8"/>
      <c r="Q27" s="144"/>
      <c r="R27" s="6">
        <f t="shared" si="15"/>
        <v>42887</v>
      </c>
      <c r="S27" s="7">
        <v>7.34</v>
      </c>
      <c r="T27" s="7">
        <v>6.19</v>
      </c>
      <c r="U27" s="7">
        <f t="shared" si="4"/>
        <v>7.34</v>
      </c>
      <c r="V27" s="7">
        <v>7.22</v>
      </c>
      <c r="W27" s="7">
        <f t="shared" si="9"/>
        <v>0.12000000000000011</v>
      </c>
      <c r="X27" s="150"/>
      <c r="Y27" s="153"/>
      <c r="Z27" s="9">
        <f>EDATE(Z25,1)</f>
        <v>44197</v>
      </c>
      <c r="AA27" s="10">
        <v>10.25</v>
      </c>
      <c r="AB27" s="10">
        <v>8.33</v>
      </c>
      <c r="AC27" s="11">
        <f t="shared" ref="AC27:AC38" si="23">AVERAGE(AA27:AB27)+0.74</f>
        <v>10.029999999999999</v>
      </c>
      <c r="AD27" s="11">
        <f t="shared" ref="AD27:AD38" si="24">MAX(AA27:AB27)</f>
        <v>10.25</v>
      </c>
      <c r="AE27" s="11">
        <f t="shared" ref="AE27:AE38" si="25">MAX(0.74,$G$79)+AVERAGE(AA27:AB27)</f>
        <v>10.029999999999999</v>
      </c>
      <c r="AF27" s="11">
        <f t="shared" ref="AF27:AF38" si="26">O60+AVERAGE(AA27:AB27)</f>
        <v>9.8377083333333317</v>
      </c>
      <c r="AG27" s="11">
        <f t="shared" ref="AG27:AG38" si="27">+AH27+W115</f>
        <v>10.78</v>
      </c>
      <c r="AH27" s="12">
        <v>10.99</v>
      </c>
      <c r="AI27" s="12">
        <v>8.61</v>
      </c>
      <c r="AJ27" s="13"/>
    </row>
    <row r="28" spans="1:36" ht="15.75" thickBot="1" x14ac:dyDescent="0.3">
      <c r="A28" s="151"/>
      <c r="B28" s="4">
        <f t="shared" si="13"/>
        <v>43282</v>
      </c>
      <c r="C28" s="5">
        <v>6.25</v>
      </c>
      <c r="D28" s="5">
        <v>5.85</v>
      </c>
      <c r="E28" s="5">
        <f t="shared" si="0"/>
        <v>6.25</v>
      </c>
      <c r="F28" s="5">
        <f t="shared" si="1"/>
        <v>6.05</v>
      </c>
      <c r="G28" s="147"/>
      <c r="H28" s="149"/>
      <c r="I28" s="6">
        <f t="shared" si="14"/>
        <v>43282</v>
      </c>
      <c r="J28" s="7">
        <v>6.25</v>
      </c>
      <c r="K28" s="7">
        <v>5.85</v>
      </c>
      <c r="L28" s="7">
        <f t="shared" si="2"/>
        <v>6.25</v>
      </c>
      <c r="M28" s="7">
        <f t="shared" si="3"/>
        <v>6.05</v>
      </c>
      <c r="N28" s="7">
        <f t="shared" si="8"/>
        <v>0.20000000000000018</v>
      </c>
      <c r="O28" s="7"/>
      <c r="P28" s="8"/>
      <c r="Q28" s="144"/>
      <c r="R28" s="6">
        <f t="shared" si="15"/>
        <v>42917</v>
      </c>
      <c r="S28" s="7">
        <v>7.32</v>
      </c>
      <c r="T28" s="7">
        <v>6.71</v>
      </c>
      <c r="U28" s="7">
        <f t="shared" si="4"/>
        <v>7.32</v>
      </c>
      <c r="V28" s="7">
        <v>5.33</v>
      </c>
      <c r="W28" s="7">
        <f t="shared" si="9"/>
        <v>1.9900000000000002</v>
      </c>
      <c r="X28" s="150"/>
      <c r="Y28" s="153"/>
      <c r="Z28" s="9">
        <f t="shared" si="10"/>
        <v>44228</v>
      </c>
      <c r="AA28" s="10">
        <v>10.68</v>
      </c>
      <c r="AB28" s="10">
        <v>8.57</v>
      </c>
      <c r="AC28" s="11">
        <f t="shared" si="23"/>
        <v>10.365</v>
      </c>
      <c r="AD28" s="11">
        <f t="shared" si="24"/>
        <v>10.68</v>
      </c>
      <c r="AE28" s="11">
        <f t="shared" si="25"/>
        <v>10.365</v>
      </c>
      <c r="AF28" s="11">
        <f t="shared" si="26"/>
        <v>10.178125</v>
      </c>
      <c r="AG28" s="11">
        <f t="shared" si="27"/>
        <v>10.51</v>
      </c>
      <c r="AH28" s="12">
        <v>11.11</v>
      </c>
      <c r="AI28" s="12">
        <v>8.4499999999999993</v>
      </c>
      <c r="AJ28" s="13"/>
    </row>
    <row r="29" spans="1:36" ht="15.75" thickBot="1" x14ac:dyDescent="0.3">
      <c r="A29" s="17"/>
      <c r="B29" s="18" t="s">
        <v>35</v>
      </c>
      <c r="C29" s="19">
        <f>AVERAGE(C6:C28)</f>
        <v>7.2430434782608684</v>
      </c>
      <c r="D29" s="19">
        <f>AVERAGE(D6:D28)</f>
        <v>6.0160869565217379</v>
      </c>
      <c r="E29" s="19">
        <f>AVERAGE(E6:E28)</f>
        <v>7.3126086956521723</v>
      </c>
      <c r="F29" s="19">
        <f>AVERAGE(F6:F28)</f>
        <v>6.6295652173913053</v>
      </c>
      <c r="G29" s="20">
        <f>ROUNDDOWN(E29-F29,2)</f>
        <v>0.68</v>
      </c>
      <c r="H29" s="21"/>
      <c r="I29" s="6">
        <f t="shared" si="14"/>
        <v>43313</v>
      </c>
      <c r="J29" s="7">
        <v>5.39</v>
      </c>
      <c r="K29" s="7">
        <v>5.46</v>
      </c>
      <c r="L29" s="7">
        <f t="shared" si="2"/>
        <v>5.46</v>
      </c>
      <c r="M29" s="7">
        <f t="shared" si="3"/>
        <v>5.4249999999999998</v>
      </c>
      <c r="N29" s="7">
        <f t="shared" si="8"/>
        <v>3.5000000000000142E-2</v>
      </c>
      <c r="O29" s="7"/>
      <c r="P29" s="8"/>
      <c r="Q29" s="144"/>
      <c r="R29" s="6">
        <f t="shared" si="15"/>
        <v>42948</v>
      </c>
      <c r="S29" s="7">
        <v>5.07</v>
      </c>
      <c r="T29" s="7">
        <v>6.55</v>
      </c>
      <c r="U29" s="7">
        <f t="shared" si="4"/>
        <v>6.55</v>
      </c>
      <c r="V29" s="7">
        <v>6.25</v>
      </c>
      <c r="W29" s="7">
        <f t="shared" si="9"/>
        <v>0.29999999999999982</v>
      </c>
      <c r="X29" s="22"/>
      <c r="Y29" s="153"/>
      <c r="Z29" s="9">
        <f t="shared" si="10"/>
        <v>44256</v>
      </c>
      <c r="AA29" s="10">
        <v>11.1</v>
      </c>
      <c r="AB29" s="10">
        <v>8.66</v>
      </c>
      <c r="AC29" s="11">
        <f t="shared" si="23"/>
        <v>10.62</v>
      </c>
      <c r="AD29" s="11">
        <f t="shared" si="24"/>
        <v>11.1</v>
      </c>
      <c r="AE29" s="11">
        <f t="shared" si="25"/>
        <v>10.62</v>
      </c>
      <c r="AF29" s="11">
        <f t="shared" si="26"/>
        <v>10.434791666666666</v>
      </c>
      <c r="AG29" s="11">
        <f t="shared" si="27"/>
        <v>8.98</v>
      </c>
      <c r="AH29" s="12">
        <v>10.51</v>
      </c>
      <c r="AI29" s="12">
        <v>8.4600000000000009</v>
      </c>
      <c r="AJ29" s="13"/>
    </row>
    <row r="30" spans="1:36" x14ac:dyDescent="0.25">
      <c r="A30" s="151" t="s">
        <v>36</v>
      </c>
      <c r="B30" s="4">
        <v>42948</v>
      </c>
      <c r="C30" s="5">
        <v>5.07</v>
      </c>
      <c r="D30" s="5">
        <v>6.55</v>
      </c>
      <c r="E30" s="5">
        <f t="shared" ref="E30:E53" si="28">MAX(C30:D30)</f>
        <v>6.55</v>
      </c>
      <c r="F30" s="5">
        <f t="shared" ref="F30:F53" si="29">AVERAGE(C30:D30)</f>
        <v>5.8100000000000005</v>
      </c>
      <c r="G30" s="146" t="s">
        <v>30</v>
      </c>
      <c r="H30" s="149"/>
      <c r="I30" s="6">
        <f t="shared" si="14"/>
        <v>43344</v>
      </c>
      <c r="J30" s="7">
        <v>5.92</v>
      </c>
      <c r="K30" s="7">
        <v>5.73</v>
      </c>
      <c r="L30" s="7">
        <f t="shared" si="2"/>
        <v>5.92</v>
      </c>
      <c r="M30" s="7">
        <f t="shared" si="3"/>
        <v>5.8250000000000002</v>
      </c>
      <c r="N30" s="7">
        <f t="shared" si="8"/>
        <v>9.4999999999999751E-2</v>
      </c>
      <c r="O30" s="7"/>
      <c r="P30" s="8"/>
      <c r="Q30" s="144"/>
      <c r="R30" s="6">
        <f t="shared" si="15"/>
        <v>42979</v>
      </c>
      <c r="S30" s="7">
        <v>6.21</v>
      </c>
      <c r="T30" s="7">
        <v>6.33</v>
      </c>
      <c r="U30" s="7">
        <f t="shared" si="4"/>
        <v>6.33</v>
      </c>
      <c r="V30" s="7">
        <v>6.59</v>
      </c>
      <c r="W30" s="7">
        <f t="shared" si="9"/>
        <v>-0.25999999999999979</v>
      </c>
      <c r="X30" s="150"/>
      <c r="Y30" s="153"/>
      <c r="Z30" s="9">
        <f t="shared" si="10"/>
        <v>44287</v>
      </c>
      <c r="AA30" s="10">
        <v>10.19</v>
      </c>
      <c r="AB30" s="10">
        <v>8.33</v>
      </c>
      <c r="AC30" s="11">
        <f t="shared" si="23"/>
        <v>10</v>
      </c>
      <c r="AD30" s="11">
        <f t="shared" si="24"/>
        <v>10.19</v>
      </c>
      <c r="AE30" s="11">
        <f t="shared" si="25"/>
        <v>10</v>
      </c>
      <c r="AF30" s="11">
        <f t="shared" si="26"/>
        <v>9.8287499999999994</v>
      </c>
      <c r="AG30" s="11">
        <f t="shared" si="27"/>
        <v>12.120000000000001</v>
      </c>
      <c r="AH30" s="12">
        <v>11.24</v>
      </c>
      <c r="AI30" s="12">
        <v>8.91</v>
      </c>
      <c r="AJ30" s="13"/>
    </row>
    <row r="31" spans="1:36" x14ac:dyDescent="0.25">
      <c r="A31" s="151"/>
      <c r="B31" s="4">
        <f>EDATE(B30,1)</f>
        <v>42979</v>
      </c>
      <c r="C31" s="5">
        <v>6.21</v>
      </c>
      <c r="D31" s="5">
        <v>6.33</v>
      </c>
      <c r="E31" s="5">
        <f t="shared" si="28"/>
        <v>6.33</v>
      </c>
      <c r="F31" s="5">
        <f t="shared" si="29"/>
        <v>6.27</v>
      </c>
      <c r="G31" s="146"/>
      <c r="H31" s="149"/>
      <c r="I31" s="6">
        <f t="shared" si="14"/>
        <v>43374</v>
      </c>
      <c r="J31" s="7">
        <v>7.71</v>
      </c>
      <c r="K31" s="7">
        <v>6.11</v>
      </c>
      <c r="L31" s="7">
        <f t="shared" si="2"/>
        <v>7.71</v>
      </c>
      <c r="M31" s="7">
        <f t="shared" si="3"/>
        <v>6.91</v>
      </c>
      <c r="N31" s="7">
        <f t="shared" si="8"/>
        <v>0.79999999999999982</v>
      </c>
      <c r="O31" s="7"/>
      <c r="P31" s="8"/>
      <c r="Q31" s="144"/>
      <c r="R31" s="6">
        <f t="shared" si="15"/>
        <v>43009</v>
      </c>
      <c r="S31" s="7">
        <v>6.67</v>
      </c>
      <c r="T31" s="7">
        <v>6.14</v>
      </c>
      <c r="U31" s="7">
        <f t="shared" si="4"/>
        <v>6.67</v>
      </c>
      <c r="V31" s="7">
        <v>7.63</v>
      </c>
      <c r="W31" s="7">
        <f t="shared" si="9"/>
        <v>-0.96</v>
      </c>
      <c r="X31" s="150"/>
      <c r="Y31" s="153"/>
      <c r="Z31" s="9">
        <f t="shared" si="10"/>
        <v>44317</v>
      </c>
      <c r="AA31" s="10">
        <v>10.75</v>
      </c>
      <c r="AB31" s="10">
        <v>8.8800000000000008</v>
      </c>
      <c r="AC31" s="11">
        <f t="shared" si="23"/>
        <v>10.555000000000001</v>
      </c>
      <c r="AD31" s="11">
        <f t="shared" si="24"/>
        <v>10.75</v>
      </c>
      <c r="AE31" s="11">
        <f t="shared" si="25"/>
        <v>10.555000000000001</v>
      </c>
      <c r="AF31" s="11">
        <f t="shared" si="26"/>
        <v>10.383125000000001</v>
      </c>
      <c r="AG31" s="11">
        <f t="shared" si="27"/>
        <v>13.5</v>
      </c>
      <c r="AH31" s="12">
        <v>12.45</v>
      </c>
      <c r="AI31" s="12">
        <v>9.5500000000000007</v>
      </c>
      <c r="AJ31" s="13"/>
    </row>
    <row r="32" spans="1:36" x14ac:dyDescent="0.25">
      <c r="A32" s="151"/>
      <c r="B32" s="4">
        <f t="shared" ref="B32:B53" si="30">EDATE(B31,1)</f>
        <v>43009</v>
      </c>
      <c r="C32" s="5">
        <v>6.67</v>
      </c>
      <c r="D32" s="5">
        <v>6.14</v>
      </c>
      <c r="E32" s="5">
        <f t="shared" si="28"/>
        <v>6.67</v>
      </c>
      <c r="F32" s="5">
        <f t="shared" si="29"/>
        <v>6.4049999999999994</v>
      </c>
      <c r="G32" s="146"/>
      <c r="H32" s="149"/>
      <c r="I32" s="6">
        <f t="shared" si="14"/>
        <v>43405</v>
      </c>
      <c r="J32" s="7">
        <v>6.81</v>
      </c>
      <c r="K32" s="7">
        <v>6.26</v>
      </c>
      <c r="L32" s="7">
        <f t="shared" si="2"/>
        <v>6.81</v>
      </c>
      <c r="M32" s="7">
        <f t="shared" si="3"/>
        <v>6.5350000000000001</v>
      </c>
      <c r="N32" s="7">
        <f t="shared" si="8"/>
        <v>0.27499999999999947</v>
      </c>
      <c r="O32" s="7"/>
      <c r="P32" s="8"/>
      <c r="Q32" s="144"/>
      <c r="R32" s="6">
        <f t="shared" si="15"/>
        <v>43040</v>
      </c>
      <c r="S32" s="7">
        <v>7.28</v>
      </c>
      <c r="T32" s="7">
        <v>5.88</v>
      </c>
      <c r="U32" s="7">
        <f t="shared" si="4"/>
        <v>7.28</v>
      </c>
      <c r="V32" s="7">
        <v>8.23</v>
      </c>
      <c r="W32" s="7">
        <f t="shared" si="9"/>
        <v>-0.95000000000000018</v>
      </c>
      <c r="X32" s="150"/>
      <c r="Y32" s="153"/>
      <c r="Z32" s="9">
        <f t="shared" si="10"/>
        <v>44348</v>
      </c>
      <c r="AA32" s="10">
        <v>12.73</v>
      </c>
      <c r="AB32" s="10">
        <v>9.42</v>
      </c>
      <c r="AC32" s="11">
        <f t="shared" si="23"/>
        <v>11.815</v>
      </c>
      <c r="AD32" s="11">
        <f t="shared" si="24"/>
        <v>12.73</v>
      </c>
      <c r="AE32" s="11">
        <f t="shared" si="25"/>
        <v>11.815</v>
      </c>
      <c r="AF32" s="11">
        <f t="shared" si="26"/>
        <v>11.777083333333332</v>
      </c>
      <c r="AG32" s="11">
        <f t="shared" si="27"/>
        <v>11.950000000000001</v>
      </c>
      <c r="AH32" s="12">
        <v>10.71</v>
      </c>
      <c r="AI32" s="12">
        <v>9.82</v>
      </c>
      <c r="AJ32" s="13"/>
    </row>
    <row r="33" spans="1:36" x14ac:dyDescent="0.25">
      <c r="A33" s="151"/>
      <c r="B33" s="4">
        <f t="shared" si="30"/>
        <v>43040</v>
      </c>
      <c r="C33" s="5">
        <v>7.28</v>
      </c>
      <c r="D33" s="5">
        <v>5.88</v>
      </c>
      <c r="E33" s="5">
        <f t="shared" si="28"/>
        <v>7.28</v>
      </c>
      <c r="F33" s="5">
        <f t="shared" si="29"/>
        <v>6.58</v>
      </c>
      <c r="G33" s="146"/>
      <c r="H33" s="149"/>
      <c r="I33" s="6">
        <f t="shared" si="14"/>
        <v>43435</v>
      </c>
      <c r="J33" s="7">
        <v>5.85</v>
      </c>
      <c r="K33" s="7">
        <v>6.42</v>
      </c>
      <c r="L33" s="7">
        <f t="shared" si="2"/>
        <v>6.42</v>
      </c>
      <c r="M33" s="7">
        <f t="shared" si="3"/>
        <v>6.1349999999999998</v>
      </c>
      <c r="N33" s="7">
        <f t="shared" si="8"/>
        <v>0.28500000000000014</v>
      </c>
      <c r="O33" s="7"/>
      <c r="P33" s="8"/>
      <c r="Q33" s="144"/>
      <c r="R33" s="6">
        <f t="shared" si="15"/>
        <v>43070</v>
      </c>
      <c r="S33" s="7">
        <v>8.3000000000000007</v>
      </c>
      <c r="T33" s="7">
        <v>5.24</v>
      </c>
      <c r="U33" s="7">
        <f t="shared" si="4"/>
        <v>8.3000000000000007</v>
      </c>
      <c r="V33" s="7">
        <v>6.95</v>
      </c>
      <c r="W33" s="7">
        <f t="shared" si="9"/>
        <v>1.3500000000000005</v>
      </c>
      <c r="X33" s="150"/>
      <c r="Y33" s="153"/>
      <c r="Z33" s="9">
        <f t="shared" si="10"/>
        <v>44378</v>
      </c>
      <c r="AA33" s="10">
        <v>10.59</v>
      </c>
      <c r="AB33" s="10">
        <v>9.83</v>
      </c>
      <c r="AC33" s="11">
        <f t="shared" si="23"/>
        <v>10.950000000000001</v>
      </c>
      <c r="AD33" s="11">
        <f t="shared" si="24"/>
        <v>10.59</v>
      </c>
      <c r="AE33" s="11">
        <f t="shared" si="25"/>
        <v>10.950000000000001</v>
      </c>
      <c r="AF33" s="11">
        <f t="shared" si="26"/>
        <v>11.138958333333335</v>
      </c>
      <c r="AG33" s="11">
        <f t="shared" si="27"/>
        <v>11.309999999999999</v>
      </c>
      <c r="AH33" s="12">
        <v>10.199999999999999</v>
      </c>
      <c r="AI33" s="12">
        <v>9.69</v>
      </c>
      <c r="AJ33" s="13"/>
    </row>
    <row r="34" spans="1:36" x14ac:dyDescent="0.25">
      <c r="A34" s="151"/>
      <c r="B34" s="4">
        <f t="shared" si="30"/>
        <v>43070</v>
      </c>
      <c r="C34" s="5">
        <v>8.3000000000000007</v>
      </c>
      <c r="D34" s="5">
        <v>5.24</v>
      </c>
      <c r="E34" s="5">
        <f t="shared" si="28"/>
        <v>8.3000000000000007</v>
      </c>
      <c r="F34" s="5">
        <f t="shared" si="29"/>
        <v>6.7700000000000005</v>
      </c>
      <c r="G34" s="146"/>
      <c r="H34" s="149"/>
      <c r="I34" s="6">
        <f t="shared" si="14"/>
        <v>43466</v>
      </c>
      <c r="J34" s="7">
        <v>5.16</v>
      </c>
      <c r="K34" s="7">
        <v>6.52</v>
      </c>
      <c r="L34" s="7">
        <f t="shared" si="2"/>
        <v>6.52</v>
      </c>
      <c r="M34" s="7">
        <f t="shared" si="3"/>
        <v>5.84</v>
      </c>
      <c r="N34" s="7">
        <f t="shared" si="8"/>
        <v>0.67999999999999972</v>
      </c>
      <c r="O34" s="7">
        <f>AVERAGE(N5:N21)</f>
        <v>0.72264705882352942</v>
      </c>
      <c r="P34" s="8"/>
      <c r="Q34" s="144"/>
      <c r="R34" s="6">
        <f t="shared" si="15"/>
        <v>43101</v>
      </c>
      <c r="S34" s="7">
        <v>6.98</v>
      </c>
      <c r="T34" s="7">
        <v>5</v>
      </c>
      <c r="U34" s="7">
        <f t="shared" si="4"/>
        <v>6.98</v>
      </c>
      <c r="V34" s="7">
        <v>5.61</v>
      </c>
      <c r="W34" s="7">
        <f t="shared" si="9"/>
        <v>1.37</v>
      </c>
      <c r="X34" s="150"/>
      <c r="Y34" s="153"/>
      <c r="Z34" s="9">
        <f t="shared" si="10"/>
        <v>44409</v>
      </c>
      <c r="AA34" s="10">
        <v>10.039999999999999</v>
      </c>
      <c r="AB34" s="10">
        <v>9.67</v>
      </c>
      <c r="AC34" s="11">
        <f t="shared" si="23"/>
        <v>10.595000000000001</v>
      </c>
      <c r="AD34" s="11">
        <f t="shared" si="24"/>
        <v>10.039999999999999</v>
      </c>
      <c r="AE34" s="11">
        <f t="shared" si="25"/>
        <v>10.595000000000001</v>
      </c>
      <c r="AF34" s="11">
        <f t="shared" si="26"/>
        <v>10.994583333333333</v>
      </c>
      <c r="AG34" s="11">
        <f t="shared" si="27"/>
        <v>11.42</v>
      </c>
      <c r="AH34" s="12">
        <v>9.82</v>
      </c>
      <c r="AI34" s="12">
        <v>9.7799999999999994</v>
      </c>
      <c r="AJ34" s="13"/>
    </row>
    <row r="35" spans="1:36" x14ac:dyDescent="0.25">
      <c r="A35" s="151"/>
      <c r="B35" s="4">
        <f t="shared" si="30"/>
        <v>43101</v>
      </c>
      <c r="C35" s="5">
        <v>6.98</v>
      </c>
      <c r="D35" s="5">
        <v>5</v>
      </c>
      <c r="E35" s="5">
        <f t="shared" si="28"/>
        <v>6.98</v>
      </c>
      <c r="F35" s="5">
        <f t="shared" si="29"/>
        <v>5.99</v>
      </c>
      <c r="G35" s="146"/>
      <c r="H35" s="149"/>
      <c r="I35" s="6">
        <f t="shared" si="14"/>
        <v>43497</v>
      </c>
      <c r="J35" s="7">
        <v>5.47</v>
      </c>
      <c r="K35" s="7">
        <v>6.8</v>
      </c>
      <c r="L35" s="7">
        <f t="shared" si="2"/>
        <v>6.8</v>
      </c>
      <c r="M35" s="7">
        <f t="shared" si="3"/>
        <v>6.1349999999999998</v>
      </c>
      <c r="N35" s="7">
        <f t="shared" si="8"/>
        <v>0.66500000000000004</v>
      </c>
      <c r="O35" s="7">
        <f t="shared" ref="O35:O40" si="31">AVERAGE(N6:N22)</f>
        <v>0.77647058823529413</v>
      </c>
      <c r="P35" s="8"/>
      <c r="Q35" s="144"/>
      <c r="R35" s="6">
        <f t="shared" si="15"/>
        <v>43132</v>
      </c>
      <c r="S35" s="7">
        <v>5.71</v>
      </c>
      <c r="T35" s="7">
        <v>4.68</v>
      </c>
      <c r="U35" s="7">
        <f t="shared" si="4"/>
        <v>5.71</v>
      </c>
      <c r="V35" s="7">
        <v>5.37</v>
      </c>
      <c r="W35" s="7">
        <f t="shared" si="9"/>
        <v>0.33999999999999986</v>
      </c>
      <c r="X35" s="150"/>
      <c r="Y35" s="153"/>
      <c r="Z35" s="9">
        <f t="shared" si="10"/>
        <v>44440</v>
      </c>
      <c r="AA35" s="10">
        <v>9.68</v>
      </c>
      <c r="AB35" s="10">
        <v>9.75</v>
      </c>
      <c r="AC35" s="11">
        <f t="shared" si="23"/>
        <v>10.455</v>
      </c>
      <c r="AD35" s="11">
        <f t="shared" si="24"/>
        <v>9.75</v>
      </c>
      <c r="AE35" s="11">
        <f t="shared" si="25"/>
        <v>10.455</v>
      </c>
      <c r="AF35" s="11">
        <f t="shared" si="26"/>
        <v>10.895416666666666</v>
      </c>
      <c r="AG35" s="11">
        <f t="shared" si="27"/>
        <v>11</v>
      </c>
      <c r="AH35" s="12">
        <v>10.1</v>
      </c>
      <c r="AI35" s="12">
        <v>9.92</v>
      </c>
      <c r="AJ35" s="13"/>
    </row>
    <row r="36" spans="1:36" x14ac:dyDescent="0.25">
      <c r="A36" s="151"/>
      <c r="B36" s="4">
        <f t="shared" si="30"/>
        <v>43132</v>
      </c>
      <c r="C36" s="5">
        <v>5.71</v>
      </c>
      <c r="D36" s="5">
        <v>4.68</v>
      </c>
      <c r="E36" s="5">
        <f t="shared" si="28"/>
        <v>5.71</v>
      </c>
      <c r="F36" s="5">
        <f t="shared" si="29"/>
        <v>5.1950000000000003</v>
      </c>
      <c r="G36" s="146"/>
      <c r="H36" s="149"/>
      <c r="I36" s="6">
        <f t="shared" si="14"/>
        <v>43525</v>
      </c>
      <c r="J36" s="7">
        <v>4.97</v>
      </c>
      <c r="K36" s="7">
        <v>7.25</v>
      </c>
      <c r="L36" s="7">
        <f t="shared" si="2"/>
        <v>7.25</v>
      </c>
      <c r="M36" s="7">
        <f t="shared" si="3"/>
        <v>6.1099999999999994</v>
      </c>
      <c r="N36" s="7">
        <f t="shared" si="8"/>
        <v>1.1400000000000006</v>
      </c>
      <c r="O36" s="7">
        <f t="shared" si="31"/>
        <v>0.74558823529411766</v>
      </c>
      <c r="P36" s="8"/>
      <c r="Q36" s="144"/>
      <c r="R36" s="6">
        <f t="shared" si="15"/>
        <v>43160</v>
      </c>
      <c r="S36" s="7">
        <v>5.38</v>
      </c>
      <c r="T36" s="7">
        <v>4.8499999999999996</v>
      </c>
      <c r="U36" s="7">
        <f t="shared" si="4"/>
        <v>5.38</v>
      </c>
      <c r="V36" s="7">
        <v>5.93</v>
      </c>
      <c r="W36" s="7">
        <f t="shared" si="9"/>
        <v>-0.54999999999999982</v>
      </c>
      <c r="X36" s="150"/>
      <c r="Y36" s="153"/>
      <c r="Z36" s="9">
        <f t="shared" si="10"/>
        <v>44470</v>
      </c>
      <c r="AA36" s="10">
        <v>9.9</v>
      </c>
      <c r="AB36" s="10">
        <v>9.93</v>
      </c>
      <c r="AC36" s="11">
        <f t="shared" si="23"/>
        <v>10.654999999999999</v>
      </c>
      <c r="AD36" s="11">
        <f t="shared" si="24"/>
        <v>9.93</v>
      </c>
      <c r="AE36" s="11">
        <f t="shared" si="25"/>
        <v>10.654999999999999</v>
      </c>
      <c r="AF36" s="11">
        <f t="shared" si="26"/>
        <v>11.252083333333331</v>
      </c>
      <c r="AG36" s="11">
        <f t="shared" si="27"/>
        <v>11.149999999999999</v>
      </c>
      <c r="AH36" s="12">
        <v>11.44</v>
      </c>
      <c r="AI36" s="12">
        <v>10.62</v>
      </c>
      <c r="AJ36" s="13"/>
    </row>
    <row r="37" spans="1:36" ht="18" customHeight="1" x14ac:dyDescent="0.25">
      <c r="A37" s="151"/>
      <c r="B37" s="4">
        <f t="shared" si="30"/>
        <v>43160</v>
      </c>
      <c r="C37" s="5">
        <v>5.38</v>
      </c>
      <c r="D37" s="5">
        <v>4.8499999999999996</v>
      </c>
      <c r="E37" s="5">
        <f t="shared" si="28"/>
        <v>5.38</v>
      </c>
      <c r="F37" s="5">
        <f t="shared" si="29"/>
        <v>5.1150000000000002</v>
      </c>
      <c r="G37" s="146"/>
      <c r="H37" s="149"/>
      <c r="I37" s="6">
        <f t="shared" si="14"/>
        <v>43556</v>
      </c>
      <c r="J37" s="7">
        <v>6.35</v>
      </c>
      <c r="K37" s="7">
        <v>7.05</v>
      </c>
      <c r="L37" s="7">
        <f t="shared" si="2"/>
        <v>7.05</v>
      </c>
      <c r="M37" s="7">
        <f t="shared" si="3"/>
        <v>6.6999999999999993</v>
      </c>
      <c r="N37" s="7">
        <f t="shared" si="8"/>
        <v>0.35000000000000053</v>
      </c>
      <c r="O37" s="7">
        <f t="shared" si="31"/>
        <v>0.69235294117647062</v>
      </c>
      <c r="P37" s="8"/>
      <c r="Q37" s="144"/>
      <c r="R37" s="6">
        <f t="shared" si="15"/>
        <v>43191</v>
      </c>
      <c r="S37" s="7">
        <v>5.82</v>
      </c>
      <c r="T37" s="7">
        <v>4.71</v>
      </c>
      <c r="U37" s="7">
        <f t="shared" si="4"/>
        <v>5.82</v>
      </c>
      <c r="V37" s="7">
        <v>5.89</v>
      </c>
      <c r="W37" s="7">
        <f t="shared" si="9"/>
        <v>-6.9999999999999396E-2</v>
      </c>
      <c r="X37" s="150"/>
      <c r="Y37" s="153"/>
      <c r="Z37" s="9">
        <f t="shared" si="10"/>
        <v>44501</v>
      </c>
      <c r="AA37" s="10">
        <v>11.45</v>
      </c>
      <c r="AB37" s="10">
        <v>10.53</v>
      </c>
      <c r="AC37" s="11">
        <f t="shared" si="23"/>
        <v>11.729999999999999</v>
      </c>
      <c r="AD37" s="11">
        <f t="shared" si="24"/>
        <v>11.45</v>
      </c>
      <c r="AE37" s="11">
        <f t="shared" si="25"/>
        <v>11.729999999999999</v>
      </c>
      <c r="AF37" s="11">
        <f t="shared" si="26"/>
        <v>12.562291666666665</v>
      </c>
      <c r="AG37" s="11">
        <f t="shared" si="27"/>
        <v>10.36</v>
      </c>
      <c r="AH37" s="12">
        <v>10.87</v>
      </c>
      <c r="AI37" s="12">
        <v>11.66</v>
      </c>
      <c r="AJ37" s="13"/>
    </row>
    <row r="38" spans="1:36" ht="18.75" customHeight="1" thickBot="1" x14ac:dyDescent="0.3">
      <c r="A38" s="151"/>
      <c r="B38" s="4">
        <f t="shared" si="30"/>
        <v>43191</v>
      </c>
      <c r="C38" s="5">
        <v>5.82</v>
      </c>
      <c r="D38" s="5">
        <v>4.71</v>
      </c>
      <c r="E38" s="5">
        <f t="shared" si="28"/>
        <v>5.82</v>
      </c>
      <c r="F38" s="5">
        <f t="shared" si="29"/>
        <v>5.2650000000000006</v>
      </c>
      <c r="G38" s="146"/>
      <c r="H38" s="149"/>
      <c r="I38" s="6">
        <f t="shared" si="14"/>
        <v>43586</v>
      </c>
      <c r="J38" s="7">
        <v>7.14</v>
      </c>
      <c r="K38" s="7">
        <v>7.02</v>
      </c>
      <c r="L38" s="7">
        <f t="shared" si="2"/>
        <v>7.14</v>
      </c>
      <c r="M38" s="7">
        <f t="shared" si="3"/>
        <v>7.08</v>
      </c>
      <c r="N38" s="7">
        <f t="shared" si="8"/>
        <v>5.9999999999999609E-2</v>
      </c>
      <c r="O38" s="7">
        <f t="shared" si="31"/>
        <v>0.69499999999999984</v>
      </c>
      <c r="P38" s="8"/>
      <c r="Q38" s="144"/>
      <c r="R38" s="6">
        <f t="shared" si="15"/>
        <v>43221</v>
      </c>
      <c r="S38" s="7">
        <v>5.98</v>
      </c>
      <c r="T38" s="7">
        <v>4.75</v>
      </c>
      <c r="U38" s="7">
        <f t="shared" si="4"/>
        <v>5.98</v>
      </c>
      <c r="V38" s="7">
        <v>6.21</v>
      </c>
      <c r="W38" s="7">
        <f t="shared" si="9"/>
        <v>-0.22999999999999954</v>
      </c>
      <c r="X38" s="150"/>
      <c r="Y38" s="153"/>
      <c r="Z38" s="9">
        <f t="shared" si="10"/>
        <v>44531</v>
      </c>
      <c r="AA38" s="10">
        <v>11.4</v>
      </c>
      <c r="AB38" s="10">
        <v>11.52</v>
      </c>
      <c r="AC38" s="11">
        <f t="shared" si="23"/>
        <v>12.200000000000001</v>
      </c>
      <c r="AD38" s="11">
        <f t="shared" si="24"/>
        <v>11.52</v>
      </c>
      <c r="AE38" s="11">
        <f t="shared" si="25"/>
        <v>12.200000000000001</v>
      </c>
      <c r="AF38" s="11">
        <f t="shared" si="26"/>
        <v>13.043958333333334</v>
      </c>
      <c r="AG38" s="11">
        <f t="shared" si="27"/>
        <v>11.23</v>
      </c>
      <c r="AH38" s="12">
        <v>10.71</v>
      </c>
      <c r="AI38" s="12">
        <v>12.29</v>
      </c>
      <c r="AJ38" s="13"/>
    </row>
    <row r="39" spans="1:36" ht="18.75" customHeight="1" thickBot="1" x14ac:dyDescent="0.3">
      <c r="A39" s="151"/>
      <c r="B39" s="4">
        <f t="shared" si="30"/>
        <v>43221</v>
      </c>
      <c r="C39" s="5">
        <v>5.98</v>
      </c>
      <c r="D39" s="5">
        <v>4.75</v>
      </c>
      <c r="E39" s="5">
        <f t="shared" si="28"/>
        <v>5.98</v>
      </c>
      <c r="F39" s="5">
        <f t="shared" si="29"/>
        <v>5.3650000000000002</v>
      </c>
      <c r="G39" s="146"/>
      <c r="H39" s="149"/>
      <c r="I39" s="6">
        <f t="shared" si="14"/>
        <v>43617</v>
      </c>
      <c r="J39" s="7">
        <v>7.74</v>
      </c>
      <c r="K39" s="7">
        <v>7.56</v>
      </c>
      <c r="L39" s="7">
        <f t="shared" si="2"/>
        <v>7.74</v>
      </c>
      <c r="M39" s="7">
        <f t="shared" si="3"/>
        <v>7.65</v>
      </c>
      <c r="N39" s="7">
        <f t="shared" si="8"/>
        <v>8.9999999999999858E-2</v>
      </c>
      <c r="O39" s="7">
        <f t="shared" si="31"/>
        <v>0.63647058823529423</v>
      </c>
      <c r="P39" s="8"/>
      <c r="Q39" s="144"/>
      <c r="R39" s="6">
        <f t="shared" si="15"/>
        <v>43252</v>
      </c>
      <c r="S39" s="7">
        <v>6.35</v>
      </c>
      <c r="T39" s="7">
        <v>5.63</v>
      </c>
      <c r="U39" s="7">
        <f t="shared" si="4"/>
        <v>6.35</v>
      </c>
      <c r="V39" s="7">
        <v>6.08</v>
      </c>
      <c r="W39" s="7">
        <f t="shared" si="9"/>
        <v>0.26999999999999957</v>
      </c>
      <c r="X39" s="150"/>
      <c r="Y39" s="153"/>
      <c r="Z39" s="14" t="s">
        <v>37</v>
      </c>
      <c r="AA39" s="15">
        <f>AVERAGE(AA27:AA38)</f>
        <v>10.730000000000002</v>
      </c>
      <c r="AB39" s="15">
        <f t="shared" ref="AB39:AI39" si="32">AVERAGE(AB27:AB38)</f>
        <v>9.4516666666666662</v>
      </c>
      <c r="AC39" s="15">
        <f t="shared" si="32"/>
        <v>10.830833333333333</v>
      </c>
      <c r="AD39" s="15">
        <f>AVERAGE(AD27:AD38)</f>
        <v>10.748333333333335</v>
      </c>
      <c r="AE39" s="15">
        <f t="shared" si="32"/>
        <v>10.830833333333333</v>
      </c>
      <c r="AF39" s="15">
        <f t="shared" si="32"/>
        <v>11.027239583333333</v>
      </c>
      <c r="AG39" s="15">
        <f t="shared" si="32"/>
        <v>11.192500000000001</v>
      </c>
      <c r="AH39" s="15">
        <f t="shared" si="32"/>
        <v>10.845833333333333</v>
      </c>
      <c r="AI39" s="16">
        <f t="shared" si="32"/>
        <v>9.8133333333333326</v>
      </c>
      <c r="AJ39" s="13"/>
    </row>
    <row r="40" spans="1:36" ht="18.75" customHeight="1" x14ac:dyDescent="0.25">
      <c r="A40" s="151"/>
      <c r="B40" s="4">
        <f t="shared" si="30"/>
        <v>43252</v>
      </c>
      <c r="C40" s="5">
        <v>6.35</v>
      </c>
      <c r="D40" s="5">
        <v>5.63</v>
      </c>
      <c r="E40" s="5">
        <f t="shared" si="28"/>
        <v>6.35</v>
      </c>
      <c r="F40" s="5">
        <f t="shared" si="29"/>
        <v>5.99</v>
      </c>
      <c r="G40" s="146"/>
      <c r="H40" s="149"/>
      <c r="I40" s="6">
        <f t="shared" si="14"/>
        <v>43647</v>
      </c>
      <c r="J40" s="7">
        <v>7.09</v>
      </c>
      <c r="K40" s="7">
        <v>7.78</v>
      </c>
      <c r="L40" s="7">
        <f t="shared" si="2"/>
        <v>7.78</v>
      </c>
      <c r="M40" s="7">
        <f t="shared" si="3"/>
        <v>7.4350000000000005</v>
      </c>
      <c r="N40" s="7">
        <f t="shared" si="8"/>
        <v>0.34499999999999975</v>
      </c>
      <c r="O40" s="7">
        <f t="shared" si="31"/>
        <v>0.58294117647058818</v>
      </c>
      <c r="P40" s="8"/>
      <c r="Q40" s="144"/>
      <c r="R40" s="6">
        <f t="shared" si="15"/>
        <v>43282</v>
      </c>
      <c r="S40" s="7">
        <v>6.25</v>
      </c>
      <c r="T40" s="7">
        <v>5.85</v>
      </c>
      <c r="U40" s="23">
        <f t="shared" si="4"/>
        <v>6.25</v>
      </c>
      <c r="V40" s="23">
        <v>5.44</v>
      </c>
      <c r="W40" s="23">
        <f t="shared" si="9"/>
        <v>0.80999999999999961</v>
      </c>
      <c r="X40" s="150"/>
      <c r="Y40" s="153"/>
      <c r="Z40" s="9">
        <f>EDATE(Z38,1)</f>
        <v>44562</v>
      </c>
      <c r="AA40" s="10">
        <v>10.73</v>
      </c>
      <c r="AB40" s="10">
        <v>12.21</v>
      </c>
      <c r="AC40" s="11">
        <f t="shared" ref="AC40:AC51" si="33">AVERAGE(AA40:AB40)+0.74</f>
        <v>12.21</v>
      </c>
      <c r="AD40" s="11">
        <f t="shared" ref="AD40:AD51" si="34">MAX(AA40:AB40)</f>
        <v>12.21</v>
      </c>
      <c r="AE40" s="11">
        <f>MAX(0.74,$G$104)+AVERAGE(AA40:AB40)</f>
        <v>13.260000000000002</v>
      </c>
      <c r="AF40" s="11">
        <f t="shared" ref="AF40:AF51" si="35">O73+AVERAGE(AA40:AB40)</f>
        <v>13.073541666666667</v>
      </c>
      <c r="AG40" s="11">
        <f>+AH40+$W$152</f>
        <v>10.43</v>
      </c>
      <c r="AH40" s="12">
        <v>10.4</v>
      </c>
      <c r="AI40" s="12">
        <v>13.2</v>
      </c>
    </row>
    <row r="41" spans="1:36" ht="18.75" customHeight="1" thickBot="1" x14ac:dyDescent="0.3">
      <c r="A41" s="151"/>
      <c r="B41" s="4">
        <f t="shared" si="30"/>
        <v>43282</v>
      </c>
      <c r="C41" s="5">
        <v>6.25</v>
      </c>
      <c r="D41" s="5">
        <v>5.85</v>
      </c>
      <c r="E41" s="5">
        <f t="shared" si="28"/>
        <v>6.25</v>
      </c>
      <c r="F41" s="5">
        <f t="shared" si="29"/>
        <v>6.05</v>
      </c>
      <c r="G41" s="146"/>
      <c r="H41" s="149"/>
      <c r="I41" s="6">
        <f t="shared" si="14"/>
        <v>43678</v>
      </c>
      <c r="J41" s="7">
        <v>8.27</v>
      </c>
      <c r="K41" s="7">
        <v>7.87</v>
      </c>
      <c r="L41" s="7">
        <f t="shared" si="2"/>
        <v>8.27</v>
      </c>
      <c r="M41" s="7">
        <f t="shared" si="3"/>
        <v>8.07</v>
      </c>
      <c r="N41" s="7">
        <f t="shared" si="8"/>
        <v>0.19999999999999929</v>
      </c>
      <c r="O41" s="7">
        <f>AVERAGE(N5:N28)</f>
        <v>0.65770833333333334</v>
      </c>
      <c r="P41" s="8"/>
      <c r="R41" s="24" t="s">
        <v>38</v>
      </c>
      <c r="S41" s="25">
        <f>AVERAGE(S5:S40)</f>
        <v>6.826944444444444</v>
      </c>
      <c r="T41" s="25">
        <f>AVERAGE(T5:T40)</f>
        <v>5.8758333333333344</v>
      </c>
      <c r="U41" s="25">
        <f>AVERAGE(U5:U40)</f>
        <v>7.0030555555555551</v>
      </c>
      <c r="V41" s="25">
        <f>AVERAGE(V5:V40)</f>
        <v>6.7088888888888896</v>
      </c>
      <c r="W41" s="26">
        <f>ROUNDDOWN(U41-V41,2)</f>
        <v>0.28999999999999998</v>
      </c>
      <c r="X41" s="150"/>
      <c r="Y41" s="153"/>
      <c r="Z41" s="9">
        <f t="shared" ref="Z41" si="36">EDATE(Z40,1)</f>
        <v>44593</v>
      </c>
      <c r="AA41" s="10">
        <v>10.43</v>
      </c>
      <c r="AB41" s="10">
        <v>12.97</v>
      </c>
      <c r="AC41" s="11">
        <f t="shared" si="33"/>
        <v>12.44</v>
      </c>
      <c r="AD41" s="11">
        <f t="shared" si="34"/>
        <v>12.97</v>
      </c>
      <c r="AE41" s="11">
        <f t="shared" ref="AE41:AE51" si="37">MAX(0.74,$G$104)+AVERAGE(AA41:AB41)</f>
        <v>13.489999999999998</v>
      </c>
      <c r="AF41" s="11">
        <f t="shared" si="35"/>
        <v>13.327708333333332</v>
      </c>
      <c r="AG41" s="11">
        <f t="shared" ref="AG41:AG51" si="38">+AH41+$W$152</f>
        <v>10.74</v>
      </c>
      <c r="AH41" s="12">
        <v>10.71</v>
      </c>
      <c r="AI41" s="12">
        <v>13.91</v>
      </c>
    </row>
    <row r="42" spans="1:36" ht="18.75" customHeight="1" x14ac:dyDescent="0.25">
      <c r="A42" s="151"/>
      <c r="B42" s="4">
        <f t="shared" si="30"/>
        <v>43313</v>
      </c>
      <c r="C42" s="5">
        <v>5.39</v>
      </c>
      <c r="D42" s="5">
        <v>5.46</v>
      </c>
      <c r="E42" s="5">
        <f t="shared" si="28"/>
        <v>5.46</v>
      </c>
      <c r="F42" s="5">
        <f t="shared" si="29"/>
        <v>5.4249999999999998</v>
      </c>
      <c r="G42" s="146"/>
      <c r="H42" s="149"/>
      <c r="I42" s="6">
        <f t="shared" si="14"/>
        <v>43709</v>
      </c>
      <c r="J42" s="7">
        <v>8.49</v>
      </c>
      <c r="K42" s="7">
        <v>7.76</v>
      </c>
      <c r="L42" s="7">
        <f t="shared" si="2"/>
        <v>8.49</v>
      </c>
      <c r="M42" s="7">
        <f t="shared" si="3"/>
        <v>8.125</v>
      </c>
      <c r="N42" s="7">
        <f t="shared" si="8"/>
        <v>0.36500000000000021</v>
      </c>
      <c r="O42" s="7">
        <f t="shared" ref="O42:O100" si="39">AVERAGE(N6:N29)</f>
        <v>0.65604166666666675</v>
      </c>
      <c r="P42" s="8"/>
      <c r="Q42" s="144" t="s">
        <v>39</v>
      </c>
      <c r="R42" s="6">
        <v>42583</v>
      </c>
      <c r="S42" s="7">
        <v>6.16</v>
      </c>
      <c r="T42" s="7">
        <v>6.01</v>
      </c>
      <c r="U42" s="7">
        <f t="shared" ref="U42:U77" si="40">MAX(S42:T42)</f>
        <v>6.16</v>
      </c>
      <c r="V42" s="7">
        <v>8.5</v>
      </c>
      <c r="W42" s="7">
        <f>+U42-V42</f>
        <v>-2.34</v>
      </c>
      <c r="X42" s="150"/>
      <c r="Y42" s="153"/>
      <c r="Z42" s="9">
        <f t="shared" si="10"/>
        <v>44621</v>
      </c>
      <c r="AA42" s="10">
        <v>10.59</v>
      </c>
      <c r="AB42" s="10">
        <v>13.71</v>
      </c>
      <c r="AC42" s="11">
        <f t="shared" si="33"/>
        <v>12.89</v>
      </c>
      <c r="AD42" s="11">
        <f t="shared" si="34"/>
        <v>13.71</v>
      </c>
      <c r="AE42" s="11">
        <f t="shared" si="37"/>
        <v>13.940000000000001</v>
      </c>
      <c r="AF42" s="11">
        <f t="shared" si="35"/>
        <v>13.814166666666667</v>
      </c>
      <c r="AG42" s="11">
        <f t="shared" si="38"/>
        <v>12.069999999999999</v>
      </c>
      <c r="AH42" s="12">
        <v>12.04</v>
      </c>
      <c r="AI42" s="12">
        <v>14.5</v>
      </c>
    </row>
    <row r="43" spans="1:36" ht="18.75" customHeight="1" x14ac:dyDescent="0.25">
      <c r="A43" s="151"/>
      <c r="B43" s="4">
        <f t="shared" si="30"/>
        <v>43344</v>
      </c>
      <c r="C43" s="5">
        <v>5.92</v>
      </c>
      <c r="D43" s="5">
        <v>5.73</v>
      </c>
      <c r="E43" s="5">
        <f t="shared" si="28"/>
        <v>5.92</v>
      </c>
      <c r="F43" s="5">
        <f t="shared" si="29"/>
        <v>5.8250000000000002</v>
      </c>
      <c r="G43" s="146"/>
      <c r="H43" s="149"/>
      <c r="I43" s="6">
        <f t="shared" si="14"/>
        <v>43739</v>
      </c>
      <c r="J43" s="7">
        <v>9.26</v>
      </c>
      <c r="K43" s="7">
        <v>7.84</v>
      </c>
      <c r="L43" s="7">
        <f t="shared" si="2"/>
        <v>9.26</v>
      </c>
      <c r="M43" s="7">
        <f t="shared" si="3"/>
        <v>8.5500000000000007</v>
      </c>
      <c r="N43" s="7">
        <f t="shared" si="8"/>
        <v>0.70999999999999908</v>
      </c>
      <c r="O43" s="7">
        <f t="shared" si="39"/>
        <v>0.6166666666666667</v>
      </c>
      <c r="P43" s="8"/>
      <c r="Q43" s="144"/>
      <c r="R43" s="6">
        <f>EDATE(R42,1)</f>
        <v>42614</v>
      </c>
      <c r="S43" s="7">
        <v>8.17</v>
      </c>
      <c r="T43" s="7">
        <v>6.09</v>
      </c>
      <c r="U43" s="7">
        <f t="shared" si="40"/>
        <v>8.17</v>
      </c>
      <c r="V43" s="7">
        <v>8.61</v>
      </c>
      <c r="W43" s="7">
        <f t="shared" ref="W43:W77" si="41">+U43-V43</f>
        <v>-0.4399999999999995</v>
      </c>
      <c r="X43" s="150"/>
      <c r="Y43" s="153"/>
      <c r="Z43" s="9">
        <f t="shared" si="10"/>
        <v>44652</v>
      </c>
      <c r="AA43" s="10">
        <v>11.97</v>
      </c>
      <c r="AB43" s="10">
        <v>14.51</v>
      </c>
      <c r="AC43" s="11">
        <f t="shared" si="33"/>
        <v>13.98</v>
      </c>
      <c r="AD43" s="11">
        <f t="shared" si="34"/>
        <v>14.51</v>
      </c>
      <c r="AE43" s="11">
        <f t="shared" si="37"/>
        <v>15.030000000000001</v>
      </c>
      <c r="AF43" s="11">
        <f t="shared" si="35"/>
        <v>14.969374999999999</v>
      </c>
      <c r="AG43" s="11">
        <f t="shared" si="38"/>
        <v>13.93</v>
      </c>
      <c r="AH43" s="12">
        <v>13.9</v>
      </c>
      <c r="AI43" s="12">
        <v>14.82</v>
      </c>
    </row>
    <row r="44" spans="1:36" x14ac:dyDescent="0.25">
      <c r="A44" s="151"/>
      <c r="B44" s="4">
        <f t="shared" si="30"/>
        <v>43374</v>
      </c>
      <c r="C44" s="5">
        <v>7.71</v>
      </c>
      <c r="D44" s="5">
        <v>6.11</v>
      </c>
      <c r="E44" s="5">
        <f t="shared" si="28"/>
        <v>7.71</v>
      </c>
      <c r="F44" s="5">
        <f t="shared" si="29"/>
        <v>6.91</v>
      </c>
      <c r="G44" s="146"/>
      <c r="H44" s="149"/>
      <c r="I44" s="6">
        <f t="shared" si="14"/>
        <v>43770</v>
      </c>
      <c r="J44" s="7">
        <v>10.42</v>
      </c>
      <c r="K44" s="7">
        <v>8.32</v>
      </c>
      <c r="L44" s="7">
        <f t="shared" si="2"/>
        <v>10.42</v>
      </c>
      <c r="M44" s="7">
        <f t="shared" si="3"/>
        <v>9.370000000000001</v>
      </c>
      <c r="N44" s="7">
        <f t="shared" si="8"/>
        <v>1.0499999999999989</v>
      </c>
      <c r="O44" s="7">
        <f t="shared" si="39"/>
        <v>0.60124999999999995</v>
      </c>
      <c r="P44" s="8"/>
      <c r="Q44" s="144"/>
      <c r="R44" s="6">
        <f t="shared" ref="R44:R77" si="42">EDATE(R43,1)</f>
        <v>42644</v>
      </c>
      <c r="S44" s="7">
        <v>8.7799999999999994</v>
      </c>
      <c r="T44" s="7">
        <v>6.44</v>
      </c>
      <c r="U44" s="7">
        <f t="shared" si="40"/>
        <v>8.7799999999999994</v>
      </c>
      <c r="V44" s="7">
        <v>7.92</v>
      </c>
      <c r="W44" s="7">
        <f t="shared" si="41"/>
        <v>0.85999999999999943</v>
      </c>
      <c r="X44" s="150"/>
      <c r="Y44" s="153"/>
      <c r="Z44" s="9">
        <f t="shared" si="10"/>
        <v>44682</v>
      </c>
      <c r="AA44" s="10">
        <v>13.68</v>
      </c>
      <c r="AB44" s="10">
        <v>14.82</v>
      </c>
      <c r="AC44" s="11">
        <f t="shared" si="33"/>
        <v>14.99</v>
      </c>
      <c r="AD44" s="11">
        <f t="shared" si="34"/>
        <v>14.82</v>
      </c>
      <c r="AE44" s="11">
        <f t="shared" si="37"/>
        <v>16.04</v>
      </c>
      <c r="AF44" s="11">
        <f t="shared" si="35"/>
        <v>15.980833333333333</v>
      </c>
      <c r="AG44" s="11">
        <f t="shared" si="38"/>
        <v>14.889999999999999</v>
      </c>
      <c r="AH44" s="12">
        <v>14.86</v>
      </c>
      <c r="AI44" s="12">
        <v>14.63</v>
      </c>
    </row>
    <row r="45" spans="1:36" ht="15.75" thickBot="1" x14ac:dyDescent="0.3">
      <c r="A45" s="151"/>
      <c r="B45" s="4">
        <f t="shared" si="30"/>
        <v>43405</v>
      </c>
      <c r="C45" s="5">
        <v>6.81</v>
      </c>
      <c r="D45" s="5">
        <v>6.26</v>
      </c>
      <c r="E45" s="5">
        <f t="shared" si="28"/>
        <v>6.81</v>
      </c>
      <c r="F45" s="5">
        <f t="shared" si="29"/>
        <v>6.5350000000000001</v>
      </c>
      <c r="G45" s="146"/>
      <c r="H45" s="149"/>
      <c r="I45" s="6">
        <f t="shared" si="14"/>
        <v>43800</v>
      </c>
      <c r="J45" s="7">
        <v>13.01</v>
      </c>
      <c r="K45" s="7">
        <v>8.73</v>
      </c>
      <c r="L45" s="7">
        <f t="shared" si="2"/>
        <v>13.01</v>
      </c>
      <c r="M45" s="7">
        <f t="shared" si="3"/>
        <v>10.870000000000001</v>
      </c>
      <c r="N45" s="23">
        <f t="shared" si="8"/>
        <v>2.1399999999999988</v>
      </c>
      <c r="O45" s="7">
        <f t="shared" si="39"/>
        <v>0.5914583333333332</v>
      </c>
      <c r="P45" s="8"/>
      <c r="Q45" s="144"/>
      <c r="R45" s="6">
        <f t="shared" si="42"/>
        <v>42675</v>
      </c>
      <c r="S45" s="7">
        <v>7.79</v>
      </c>
      <c r="T45" s="7">
        <v>6.77</v>
      </c>
      <c r="U45" s="7">
        <f t="shared" si="40"/>
        <v>7.79</v>
      </c>
      <c r="V45" s="7">
        <v>9.74</v>
      </c>
      <c r="W45" s="7">
        <f t="shared" si="41"/>
        <v>-1.9500000000000002</v>
      </c>
      <c r="X45" s="150"/>
      <c r="Y45" s="153"/>
      <c r="Z45" s="9">
        <f t="shared" si="10"/>
        <v>44713</v>
      </c>
      <c r="AA45" s="10">
        <v>15.04</v>
      </c>
      <c r="AB45" s="10">
        <v>14.8</v>
      </c>
      <c r="AC45" s="11">
        <f t="shared" si="33"/>
        <v>15.66</v>
      </c>
      <c r="AD45" s="11">
        <f t="shared" si="34"/>
        <v>15.04</v>
      </c>
      <c r="AE45" s="11">
        <f t="shared" si="37"/>
        <v>16.71</v>
      </c>
      <c r="AF45" s="11">
        <f t="shared" si="35"/>
        <v>16.650208333333332</v>
      </c>
      <c r="AG45" s="11">
        <f t="shared" si="38"/>
        <v>13.16</v>
      </c>
      <c r="AH45" s="12">
        <v>13.13</v>
      </c>
      <c r="AI45" s="12">
        <v>14.68</v>
      </c>
    </row>
    <row r="46" spans="1:36" x14ac:dyDescent="0.25">
      <c r="A46" s="151"/>
      <c r="B46" s="4">
        <f t="shared" si="30"/>
        <v>43435</v>
      </c>
      <c r="C46" s="5">
        <v>5.85</v>
      </c>
      <c r="D46" s="5">
        <v>6.42</v>
      </c>
      <c r="E46" s="5">
        <f t="shared" si="28"/>
        <v>6.42</v>
      </c>
      <c r="F46" s="5">
        <f t="shared" si="29"/>
        <v>6.1349999999999998</v>
      </c>
      <c r="G46" s="146"/>
      <c r="H46" s="149"/>
      <c r="I46" s="6">
        <f t="shared" si="14"/>
        <v>43831</v>
      </c>
      <c r="J46" s="7">
        <v>12.65</v>
      </c>
      <c r="K46" s="7">
        <v>9.2799999999999994</v>
      </c>
      <c r="L46" s="7">
        <f t="shared" si="2"/>
        <v>12.65</v>
      </c>
      <c r="M46" s="27">
        <f t="shared" si="3"/>
        <v>10.965</v>
      </c>
      <c r="N46" s="28">
        <f t="shared" si="8"/>
        <v>1.6850000000000005</v>
      </c>
      <c r="O46" s="29">
        <f t="shared" si="39"/>
        <v>0.53625</v>
      </c>
      <c r="P46" s="8"/>
      <c r="Q46" s="144"/>
      <c r="R46" s="6">
        <f t="shared" si="42"/>
        <v>42705</v>
      </c>
      <c r="S46" s="7">
        <v>9.84</v>
      </c>
      <c r="T46" s="7">
        <v>6.62</v>
      </c>
      <c r="U46" s="7">
        <f t="shared" si="40"/>
        <v>9.84</v>
      </c>
      <c r="V46" s="7">
        <v>9.56</v>
      </c>
      <c r="W46" s="7">
        <f t="shared" si="41"/>
        <v>0.27999999999999936</v>
      </c>
      <c r="X46" s="150"/>
      <c r="Y46" s="153"/>
      <c r="Z46" s="9">
        <f t="shared" si="10"/>
        <v>44743</v>
      </c>
      <c r="AA46" s="10">
        <v>13.07</v>
      </c>
      <c r="AB46" s="10">
        <v>14.72</v>
      </c>
      <c r="AC46" s="11">
        <f t="shared" si="33"/>
        <v>14.635</v>
      </c>
      <c r="AD46" s="11">
        <f t="shared" si="34"/>
        <v>14.72</v>
      </c>
      <c r="AE46" s="11">
        <f t="shared" si="37"/>
        <v>15.684999999999999</v>
      </c>
      <c r="AF46" s="11">
        <f t="shared" si="35"/>
        <v>15.611458333333331</v>
      </c>
      <c r="AG46" s="11">
        <f t="shared" si="38"/>
        <v>11.18</v>
      </c>
      <c r="AH46" s="12">
        <v>11.15</v>
      </c>
      <c r="AI46" s="12">
        <v>14.54</v>
      </c>
    </row>
    <row r="47" spans="1:36" x14ac:dyDescent="0.25">
      <c r="A47" s="151"/>
      <c r="B47" s="4">
        <f t="shared" si="30"/>
        <v>43466</v>
      </c>
      <c r="C47" s="5">
        <v>5.16</v>
      </c>
      <c r="D47" s="5">
        <v>6.52</v>
      </c>
      <c r="E47" s="5">
        <f t="shared" si="28"/>
        <v>6.52</v>
      </c>
      <c r="F47" s="5">
        <f t="shared" si="29"/>
        <v>5.84</v>
      </c>
      <c r="G47" s="146"/>
      <c r="H47" s="149"/>
      <c r="I47" s="6">
        <f t="shared" si="14"/>
        <v>43862</v>
      </c>
      <c r="J47" s="7">
        <v>9.9</v>
      </c>
      <c r="K47" s="7">
        <v>9.5399999999999991</v>
      </c>
      <c r="L47" s="7">
        <f t="shared" si="2"/>
        <v>9.9</v>
      </c>
      <c r="M47" s="27">
        <f t="shared" si="3"/>
        <v>9.7199999999999989</v>
      </c>
      <c r="N47" s="30">
        <f t="shared" si="8"/>
        <v>0.18000000000000149</v>
      </c>
      <c r="O47" s="29">
        <f t="shared" si="39"/>
        <v>0.5116666666666666</v>
      </c>
      <c r="P47" s="8"/>
      <c r="Q47" s="144"/>
      <c r="R47" s="6">
        <f t="shared" si="42"/>
        <v>42736</v>
      </c>
      <c r="S47" s="7">
        <v>9.61</v>
      </c>
      <c r="T47" s="7">
        <v>7.07</v>
      </c>
      <c r="U47" s="7">
        <f t="shared" si="40"/>
        <v>9.61</v>
      </c>
      <c r="V47" s="7">
        <v>8.2200000000000006</v>
      </c>
      <c r="W47" s="7">
        <f t="shared" si="41"/>
        <v>1.3899999999999988</v>
      </c>
      <c r="X47" s="150"/>
      <c r="Y47" s="153"/>
      <c r="Z47" s="9">
        <f t="shared" si="10"/>
        <v>44774</v>
      </c>
      <c r="AA47" s="10">
        <v>11.19</v>
      </c>
      <c r="AB47" s="10">
        <v>14.83</v>
      </c>
      <c r="AC47" s="11">
        <f t="shared" si="33"/>
        <v>13.75</v>
      </c>
      <c r="AD47" s="11">
        <f t="shared" si="34"/>
        <v>14.83</v>
      </c>
      <c r="AE47" s="11">
        <f t="shared" si="37"/>
        <v>14.8</v>
      </c>
      <c r="AF47" s="11">
        <f t="shared" si="35"/>
        <v>14.6975</v>
      </c>
      <c r="AG47" s="11">
        <f t="shared" si="38"/>
        <v>8.5299999999999994</v>
      </c>
      <c r="AH47" s="12">
        <v>8.5</v>
      </c>
      <c r="AI47" s="12">
        <v>13.38</v>
      </c>
    </row>
    <row r="48" spans="1:36" x14ac:dyDescent="0.25">
      <c r="A48" s="151"/>
      <c r="B48" s="4">
        <f t="shared" si="30"/>
        <v>43497</v>
      </c>
      <c r="C48" s="5">
        <v>5.47</v>
      </c>
      <c r="D48" s="5">
        <v>6.8</v>
      </c>
      <c r="E48" s="5">
        <f t="shared" si="28"/>
        <v>6.8</v>
      </c>
      <c r="F48" s="5">
        <f t="shared" si="29"/>
        <v>6.1349999999999998</v>
      </c>
      <c r="G48" s="146"/>
      <c r="H48" s="149"/>
      <c r="I48" s="6">
        <f t="shared" si="14"/>
        <v>43891</v>
      </c>
      <c r="J48" s="7">
        <v>10.47</v>
      </c>
      <c r="K48" s="7">
        <v>9.68</v>
      </c>
      <c r="L48" s="7">
        <f t="shared" si="2"/>
        <v>10.47</v>
      </c>
      <c r="M48" s="27">
        <f t="shared" si="3"/>
        <v>10.074999999999999</v>
      </c>
      <c r="N48" s="30">
        <f t="shared" si="8"/>
        <v>0.39500000000000135</v>
      </c>
      <c r="O48" s="29">
        <f t="shared" si="39"/>
        <v>0.52666666666666651</v>
      </c>
      <c r="P48" s="8"/>
      <c r="Q48" s="144"/>
      <c r="R48" s="6">
        <f t="shared" si="42"/>
        <v>42767</v>
      </c>
      <c r="S48" s="7">
        <v>8.1999999999999993</v>
      </c>
      <c r="T48" s="7">
        <v>7.59</v>
      </c>
      <c r="U48" s="7">
        <f t="shared" si="40"/>
        <v>8.1999999999999993</v>
      </c>
      <c r="V48" s="7">
        <v>8.69</v>
      </c>
      <c r="W48" s="7">
        <f t="shared" si="41"/>
        <v>-0.49000000000000021</v>
      </c>
      <c r="X48" s="150"/>
      <c r="Y48" s="153"/>
      <c r="Z48" s="9">
        <f t="shared" si="10"/>
        <v>44805</v>
      </c>
      <c r="AA48" s="10">
        <v>8.84</v>
      </c>
      <c r="AB48" s="10">
        <v>13.82</v>
      </c>
      <c r="AC48" s="11">
        <f t="shared" si="33"/>
        <v>12.07</v>
      </c>
      <c r="AD48" s="11">
        <f t="shared" si="34"/>
        <v>13.82</v>
      </c>
      <c r="AE48" s="11">
        <f t="shared" si="37"/>
        <v>13.120000000000001</v>
      </c>
      <c r="AF48" s="11">
        <f t="shared" si="35"/>
        <v>12.992916666666666</v>
      </c>
      <c r="AG48" s="11">
        <f t="shared" si="38"/>
        <v>7.6400000000000006</v>
      </c>
      <c r="AH48" s="12">
        <v>7.61</v>
      </c>
      <c r="AI48" s="12">
        <v>12.59</v>
      </c>
    </row>
    <row r="49" spans="1:35" x14ac:dyDescent="0.25">
      <c r="A49" s="151"/>
      <c r="B49" s="4">
        <f t="shared" si="30"/>
        <v>43525</v>
      </c>
      <c r="C49" s="5">
        <v>4.97</v>
      </c>
      <c r="D49" s="5">
        <v>7.25</v>
      </c>
      <c r="E49" s="5">
        <f t="shared" si="28"/>
        <v>7.25</v>
      </c>
      <c r="F49" s="5">
        <f t="shared" si="29"/>
        <v>6.1099999999999994</v>
      </c>
      <c r="G49" s="146"/>
      <c r="H49" s="149"/>
      <c r="I49" s="6">
        <f t="shared" si="14"/>
        <v>43922</v>
      </c>
      <c r="J49" s="7">
        <v>10.039999999999999</v>
      </c>
      <c r="K49" s="7">
        <v>8.85</v>
      </c>
      <c r="L49" s="7">
        <f t="shared" si="2"/>
        <v>10.039999999999999</v>
      </c>
      <c r="M49" s="27">
        <f t="shared" si="3"/>
        <v>9.4450000000000003</v>
      </c>
      <c r="N49" s="30">
        <f t="shared" si="8"/>
        <v>0.59499999999999886</v>
      </c>
      <c r="O49" s="29">
        <f t="shared" si="39"/>
        <v>0.54604166666666654</v>
      </c>
      <c r="P49" s="8"/>
      <c r="Q49" s="144"/>
      <c r="R49" s="6">
        <f t="shared" si="42"/>
        <v>42795</v>
      </c>
      <c r="S49" s="7">
        <v>8.65</v>
      </c>
      <c r="T49" s="7">
        <v>7.3</v>
      </c>
      <c r="U49" s="7">
        <f t="shared" si="40"/>
        <v>8.65</v>
      </c>
      <c r="V49" s="7">
        <v>7.61</v>
      </c>
      <c r="W49" s="7">
        <f t="shared" si="41"/>
        <v>1.04</v>
      </c>
      <c r="X49" s="150"/>
      <c r="Y49" s="153"/>
      <c r="Z49" s="9">
        <f t="shared" si="10"/>
        <v>44835</v>
      </c>
      <c r="AA49" s="10">
        <v>7.04</v>
      </c>
      <c r="AB49" s="10">
        <v>12.67</v>
      </c>
      <c r="AC49" s="11">
        <f t="shared" si="33"/>
        <v>10.595000000000001</v>
      </c>
      <c r="AD49" s="11">
        <f t="shared" si="34"/>
        <v>12.67</v>
      </c>
      <c r="AE49" s="11">
        <f t="shared" si="37"/>
        <v>11.645</v>
      </c>
      <c r="AF49" s="11">
        <f t="shared" si="35"/>
        <v>11.43125</v>
      </c>
      <c r="AG49" s="11">
        <f t="shared" si="38"/>
        <v>9.3699999999999992</v>
      </c>
      <c r="AH49" s="12">
        <v>9.34</v>
      </c>
      <c r="AI49" s="12">
        <v>12.6</v>
      </c>
    </row>
    <row r="50" spans="1:35" x14ac:dyDescent="0.25">
      <c r="A50" s="151"/>
      <c r="B50" s="4">
        <f t="shared" si="30"/>
        <v>43556</v>
      </c>
      <c r="C50" s="5">
        <v>6.35</v>
      </c>
      <c r="D50" s="5">
        <v>7.05</v>
      </c>
      <c r="E50" s="5">
        <f t="shared" si="28"/>
        <v>7.05</v>
      </c>
      <c r="F50" s="5">
        <f t="shared" si="29"/>
        <v>6.6999999999999993</v>
      </c>
      <c r="G50" s="146"/>
      <c r="H50" s="149"/>
      <c r="I50" s="6">
        <f t="shared" si="14"/>
        <v>43952</v>
      </c>
      <c r="J50" s="7">
        <v>8.93</v>
      </c>
      <c r="K50" s="7">
        <v>7.03</v>
      </c>
      <c r="L50" s="7">
        <f t="shared" si="2"/>
        <v>8.93</v>
      </c>
      <c r="M50" s="27">
        <f t="shared" si="3"/>
        <v>7.98</v>
      </c>
      <c r="N50" s="30">
        <f t="shared" si="8"/>
        <v>0.94999999999999929</v>
      </c>
      <c r="O50" s="29">
        <f t="shared" si="39"/>
        <v>0.52583333333333326</v>
      </c>
      <c r="P50" s="8"/>
      <c r="Q50" s="144"/>
      <c r="R50" s="6">
        <f t="shared" si="42"/>
        <v>42826</v>
      </c>
      <c r="S50" s="7">
        <v>7.75</v>
      </c>
      <c r="T50" s="7">
        <v>6.08</v>
      </c>
      <c r="U50" s="7">
        <f t="shared" si="40"/>
        <v>7.75</v>
      </c>
      <c r="V50" s="7">
        <v>7.23</v>
      </c>
      <c r="W50" s="7">
        <f t="shared" si="41"/>
        <v>0.51999999999999957</v>
      </c>
      <c r="X50" s="150"/>
      <c r="Y50" s="153"/>
      <c r="Z50" s="9">
        <f t="shared" si="10"/>
        <v>44866</v>
      </c>
      <c r="AA50" s="10">
        <v>9.17</v>
      </c>
      <c r="AB50" s="10">
        <v>12.61</v>
      </c>
      <c r="AC50" s="11">
        <f t="shared" si="33"/>
        <v>11.63</v>
      </c>
      <c r="AD50" s="11">
        <f t="shared" si="34"/>
        <v>12.61</v>
      </c>
      <c r="AE50" s="11">
        <f t="shared" si="37"/>
        <v>12.68</v>
      </c>
      <c r="AF50" s="11">
        <f t="shared" si="35"/>
        <v>12.426875000000001</v>
      </c>
      <c r="AG50" s="11">
        <f t="shared" si="38"/>
        <v>9.5699999999999985</v>
      </c>
      <c r="AH50" s="12">
        <v>9.5399999999999991</v>
      </c>
      <c r="AI50" s="12">
        <v>11.91</v>
      </c>
    </row>
    <row r="51" spans="1:35" ht="15.75" thickBot="1" x14ac:dyDescent="0.3">
      <c r="A51" s="151"/>
      <c r="B51" s="4">
        <f t="shared" si="30"/>
        <v>43586</v>
      </c>
      <c r="C51" s="5">
        <v>7.14</v>
      </c>
      <c r="D51" s="5">
        <v>7.02</v>
      </c>
      <c r="E51" s="5">
        <f t="shared" si="28"/>
        <v>7.14</v>
      </c>
      <c r="F51" s="5">
        <f t="shared" si="29"/>
        <v>7.08</v>
      </c>
      <c r="G51" s="146"/>
      <c r="H51" s="149"/>
      <c r="I51" s="6">
        <f t="shared" si="14"/>
        <v>43983</v>
      </c>
      <c r="J51" s="7">
        <v>6.68</v>
      </c>
      <c r="K51" s="7">
        <v>5.99</v>
      </c>
      <c r="L51" s="7">
        <f t="shared" si="2"/>
        <v>6.68</v>
      </c>
      <c r="M51" s="27">
        <f t="shared" si="3"/>
        <v>6.335</v>
      </c>
      <c r="N51" s="30">
        <f t="shared" si="8"/>
        <v>0.34499999999999975</v>
      </c>
      <c r="O51" s="29">
        <f t="shared" si="39"/>
        <v>0.50249999999999995</v>
      </c>
      <c r="P51" s="8"/>
      <c r="Q51" s="144"/>
      <c r="R51" s="6">
        <f t="shared" si="42"/>
        <v>42856</v>
      </c>
      <c r="S51" s="7">
        <v>7.14</v>
      </c>
      <c r="T51" s="7">
        <v>5.9</v>
      </c>
      <c r="U51" s="7">
        <f t="shared" si="40"/>
        <v>7.14</v>
      </c>
      <c r="V51" s="7">
        <v>7.38</v>
      </c>
      <c r="W51" s="7">
        <f t="shared" si="41"/>
        <v>-0.24000000000000021</v>
      </c>
      <c r="X51" s="150"/>
      <c r="Y51" s="153"/>
      <c r="Z51" s="9">
        <f t="shared" si="10"/>
        <v>44896</v>
      </c>
      <c r="AA51" s="10">
        <v>9.6300000000000008</v>
      </c>
      <c r="AB51" s="10">
        <v>11.78</v>
      </c>
      <c r="AC51" s="11">
        <f t="shared" si="33"/>
        <v>11.445</v>
      </c>
      <c r="AD51" s="11">
        <f t="shared" si="34"/>
        <v>11.78</v>
      </c>
      <c r="AE51" s="11">
        <f t="shared" si="37"/>
        <v>12.495000000000001</v>
      </c>
      <c r="AF51" s="11">
        <f t="shared" si="35"/>
        <v>12.287291666666667</v>
      </c>
      <c r="AG51" s="11">
        <f t="shared" si="38"/>
        <v>9.83</v>
      </c>
      <c r="AH51" s="12">
        <v>9.8000000000000007</v>
      </c>
      <c r="AI51" s="12">
        <v>11.48</v>
      </c>
    </row>
    <row r="52" spans="1:35" ht="15.75" thickBot="1" x14ac:dyDescent="0.3">
      <c r="A52" s="151"/>
      <c r="B52" s="4">
        <f t="shared" si="30"/>
        <v>43617</v>
      </c>
      <c r="C52" s="5">
        <v>7.74</v>
      </c>
      <c r="D52" s="5">
        <v>7.56</v>
      </c>
      <c r="E52" s="5">
        <f t="shared" si="28"/>
        <v>7.74</v>
      </c>
      <c r="F52" s="5">
        <f t="shared" si="29"/>
        <v>7.65</v>
      </c>
      <c r="G52" s="146"/>
      <c r="H52" s="149"/>
      <c r="I52" s="6">
        <f t="shared" si="14"/>
        <v>44013</v>
      </c>
      <c r="J52" s="7">
        <v>13.29</v>
      </c>
      <c r="K52" s="7">
        <v>6.46</v>
      </c>
      <c r="L52" s="7">
        <f t="shared" si="2"/>
        <v>13.29</v>
      </c>
      <c r="M52" s="27">
        <f t="shared" si="3"/>
        <v>9.875</v>
      </c>
      <c r="N52" s="30">
        <f t="shared" si="8"/>
        <v>3.4149999999999991</v>
      </c>
      <c r="O52" s="29">
        <f t="shared" si="39"/>
        <v>0.48229166666666662</v>
      </c>
      <c r="P52" s="8"/>
      <c r="Q52" s="144"/>
      <c r="R52" s="6">
        <f t="shared" si="42"/>
        <v>42887</v>
      </c>
      <c r="S52" s="7">
        <v>7.34</v>
      </c>
      <c r="T52" s="7">
        <v>6.19</v>
      </c>
      <c r="U52" s="7">
        <f t="shared" si="40"/>
        <v>7.34</v>
      </c>
      <c r="V52" s="7">
        <v>7.22</v>
      </c>
      <c r="W52" s="7">
        <f t="shared" si="41"/>
        <v>0.12000000000000011</v>
      </c>
      <c r="X52" s="150"/>
      <c r="Y52" s="153"/>
      <c r="Z52" s="14" t="s">
        <v>40</v>
      </c>
      <c r="AA52" s="15">
        <f>AVERAGE(AA40:AA51)</f>
        <v>10.948333333333332</v>
      </c>
      <c r="AB52" s="15">
        <f t="shared" ref="AB52:AI52" si="43">AVERAGE(AB40:AB51)</f>
        <v>13.62083333333333</v>
      </c>
      <c r="AC52" s="15">
        <f t="shared" si="43"/>
        <v>13.024583333333332</v>
      </c>
      <c r="AD52" s="15">
        <f>AVERAGE(AD40:AD51)</f>
        <v>13.640833333333331</v>
      </c>
      <c r="AE52" s="15">
        <f t="shared" si="43"/>
        <v>14.074583333333335</v>
      </c>
      <c r="AF52" s="15">
        <f t="shared" si="43"/>
        <v>13.938593750000001</v>
      </c>
      <c r="AG52" s="15">
        <f t="shared" si="43"/>
        <v>10.945</v>
      </c>
      <c r="AH52" s="15">
        <f t="shared" si="43"/>
        <v>10.915000000000001</v>
      </c>
      <c r="AI52" s="16">
        <f t="shared" si="43"/>
        <v>13.519999999999998</v>
      </c>
    </row>
    <row r="53" spans="1:35" ht="15.75" thickBot="1" x14ac:dyDescent="0.3">
      <c r="A53" s="151"/>
      <c r="B53" s="4">
        <f t="shared" si="30"/>
        <v>43647</v>
      </c>
      <c r="C53" s="5">
        <v>7.09</v>
      </c>
      <c r="D53" s="5">
        <v>7.78</v>
      </c>
      <c r="E53" s="5">
        <f t="shared" si="28"/>
        <v>7.78</v>
      </c>
      <c r="F53" s="5">
        <f t="shared" si="29"/>
        <v>7.4350000000000005</v>
      </c>
      <c r="G53" s="147"/>
      <c r="H53" s="149"/>
      <c r="I53" s="6">
        <f t="shared" si="14"/>
        <v>44044</v>
      </c>
      <c r="J53" s="7">
        <v>18.079999999999998</v>
      </c>
      <c r="K53" s="7">
        <v>7.12</v>
      </c>
      <c r="L53" s="7">
        <f t="shared" si="2"/>
        <v>18.079999999999998</v>
      </c>
      <c r="M53" s="27">
        <f t="shared" si="3"/>
        <v>12.6</v>
      </c>
      <c r="N53" s="30">
        <f t="shared" si="8"/>
        <v>5.4799999999999986</v>
      </c>
      <c r="O53" s="29">
        <f t="shared" si="39"/>
        <v>0.48395833333333327</v>
      </c>
      <c r="P53" s="8"/>
      <c r="Q53" s="144"/>
      <c r="R53" s="6">
        <f t="shared" si="42"/>
        <v>42917</v>
      </c>
      <c r="S53" s="7">
        <v>7.32</v>
      </c>
      <c r="T53" s="7">
        <v>6.71</v>
      </c>
      <c r="U53" s="7">
        <f t="shared" si="40"/>
        <v>7.32</v>
      </c>
      <c r="V53" s="7">
        <v>5.33</v>
      </c>
      <c r="W53" s="7">
        <f t="shared" si="41"/>
        <v>1.9900000000000002</v>
      </c>
      <c r="X53" s="150"/>
      <c r="Y53" s="153"/>
      <c r="Z53" s="9">
        <f>EDATE(Z51,1)</f>
        <v>44927</v>
      </c>
      <c r="AA53" s="10">
        <v>9.5399999999999991</v>
      </c>
      <c r="AB53" s="10">
        <v>11.62</v>
      </c>
      <c r="AC53" s="11">
        <f t="shared" ref="AC53:AC59" si="44">AVERAGE(AA53:AB53)+0.74</f>
        <v>11.319999999999999</v>
      </c>
      <c r="AD53" s="11">
        <f t="shared" ref="AD53:AD59" si="45">MAX(AA53:AB53)</f>
        <v>11.62</v>
      </c>
      <c r="AE53" s="11">
        <f>MAX(0.74,$G$129)+AVERAGE(AA53:AB53)</f>
        <v>12.099999999999998</v>
      </c>
      <c r="AF53" s="11">
        <f t="shared" ref="AF53:AF59" si="46">O86+AVERAGE(AA53:AB53)</f>
        <v>12.238958333333331</v>
      </c>
      <c r="AG53" s="11">
        <f>+AH53+$W$189</f>
        <v>10.33</v>
      </c>
      <c r="AH53" s="12">
        <v>10.08</v>
      </c>
      <c r="AI53" s="12">
        <v>10.68</v>
      </c>
    </row>
    <row r="54" spans="1:35" ht="15.75" thickBot="1" x14ac:dyDescent="0.3">
      <c r="A54" s="17"/>
      <c r="B54" s="18" t="s">
        <v>35</v>
      </c>
      <c r="C54" s="19">
        <f>AVERAGE(C31:C53)</f>
        <v>6.3708695652173901</v>
      </c>
      <c r="D54" s="19">
        <f>AVERAGE(D31:D53)</f>
        <v>6.0443478260869554</v>
      </c>
      <c r="E54" s="19">
        <f>AVERAGE(E31:E53)</f>
        <v>6.6804347826086943</v>
      </c>
      <c r="F54" s="19">
        <f>AVERAGE(F31:F53)</f>
        <v>6.2076086956521745</v>
      </c>
      <c r="G54" s="20">
        <f>ROUNDDOWN(E54-F54,2)</f>
        <v>0.47</v>
      </c>
      <c r="H54" s="21"/>
      <c r="I54" s="6">
        <f t="shared" si="14"/>
        <v>44075</v>
      </c>
      <c r="J54" s="7">
        <v>17.43</v>
      </c>
      <c r="K54" s="7">
        <v>7.13</v>
      </c>
      <c r="L54" s="7">
        <f t="shared" si="2"/>
        <v>17.43</v>
      </c>
      <c r="M54" s="27">
        <f t="shared" si="3"/>
        <v>12.28</v>
      </c>
      <c r="N54" s="30">
        <f t="shared" si="8"/>
        <v>5.15</v>
      </c>
      <c r="O54" s="29">
        <f t="shared" si="39"/>
        <v>0.4614583333333333</v>
      </c>
      <c r="P54" s="8"/>
      <c r="Q54" s="144"/>
      <c r="R54" s="6">
        <f t="shared" si="42"/>
        <v>42948</v>
      </c>
      <c r="S54" s="7">
        <v>5.07</v>
      </c>
      <c r="T54" s="7">
        <v>6.55</v>
      </c>
      <c r="U54" s="7">
        <f t="shared" si="40"/>
        <v>6.55</v>
      </c>
      <c r="V54" s="7">
        <v>6.25</v>
      </c>
      <c r="W54" s="7">
        <f t="shared" si="41"/>
        <v>0.29999999999999982</v>
      </c>
      <c r="X54" s="22"/>
      <c r="Y54" s="153"/>
      <c r="Z54" s="9">
        <f t="shared" si="10"/>
        <v>44958</v>
      </c>
      <c r="AA54" s="10">
        <v>10.28</v>
      </c>
      <c r="AB54" s="10">
        <v>11</v>
      </c>
      <c r="AC54" s="11">
        <f t="shared" si="44"/>
        <v>11.38</v>
      </c>
      <c r="AD54" s="11">
        <f t="shared" si="45"/>
        <v>11</v>
      </c>
      <c r="AE54" s="11">
        <f t="shared" ref="AE54:AE59" si="47">MAX(0.74,$G$129)+AVERAGE(AA54:AB54)</f>
        <v>12.16</v>
      </c>
      <c r="AF54" s="11">
        <f t="shared" si="46"/>
        <v>12.283125</v>
      </c>
      <c r="AG54" s="11">
        <f t="shared" ref="AG54:AG59" si="48">+AH54+$W$189</f>
        <v>8.82</v>
      </c>
      <c r="AH54" s="12">
        <v>8.57</v>
      </c>
      <c r="AI54" s="12">
        <v>9.69</v>
      </c>
    </row>
    <row r="55" spans="1:35" x14ac:dyDescent="0.25">
      <c r="A55" s="151" t="s">
        <v>41</v>
      </c>
      <c r="B55" s="4">
        <v>43313</v>
      </c>
      <c r="C55" s="5">
        <v>5.39</v>
      </c>
      <c r="D55" s="5">
        <v>5.46</v>
      </c>
      <c r="E55" s="5">
        <f t="shared" ref="E55:E78" si="49">MAX(C55:D55)</f>
        <v>5.46</v>
      </c>
      <c r="F55" s="5">
        <f t="shared" ref="F55:F78" si="50">AVERAGE(C55:D55)</f>
        <v>5.4249999999999998</v>
      </c>
      <c r="G55" s="146" t="s">
        <v>30</v>
      </c>
      <c r="H55" s="149"/>
      <c r="I55" s="6">
        <f t="shared" si="14"/>
        <v>44105</v>
      </c>
      <c r="J55" s="7">
        <v>11.01</v>
      </c>
      <c r="K55" s="7">
        <v>7.45</v>
      </c>
      <c r="L55" s="7">
        <f t="shared" si="2"/>
        <v>11.01</v>
      </c>
      <c r="M55" s="27">
        <f t="shared" si="3"/>
        <v>9.23</v>
      </c>
      <c r="N55" s="30">
        <f t="shared" si="8"/>
        <v>1.7799999999999994</v>
      </c>
      <c r="O55" s="29">
        <f t="shared" si="39"/>
        <v>0.47416666666666657</v>
      </c>
      <c r="P55" s="8"/>
      <c r="Q55" s="144"/>
      <c r="R55" s="6">
        <f t="shared" si="42"/>
        <v>42979</v>
      </c>
      <c r="S55" s="7">
        <v>6.21</v>
      </c>
      <c r="T55" s="7">
        <v>6.33</v>
      </c>
      <c r="U55" s="7">
        <f t="shared" si="40"/>
        <v>6.33</v>
      </c>
      <c r="V55" s="7">
        <v>6.59</v>
      </c>
      <c r="W55" s="7">
        <f t="shared" si="41"/>
        <v>-0.25999999999999979</v>
      </c>
      <c r="X55" s="150"/>
      <c r="Y55" s="153"/>
      <c r="Z55" s="9">
        <f t="shared" si="10"/>
        <v>44986</v>
      </c>
      <c r="AA55" s="10">
        <v>8.49</v>
      </c>
      <c r="AB55" s="10">
        <v>9.6</v>
      </c>
      <c r="AC55" s="11">
        <f t="shared" si="44"/>
        <v>9.7850000000000001</v>
      </c>
      <c r="AD55" s="11">
        <f t="shared" si="45"/>
        <v>9.6</v>
      </c>
      <c r="AE55" s="11">
        <f t="shared" si="47"/>
        <v>10.565</v>
      </c>
      <c r="AF55" s="11">
        <f t="shared" si="46"/>
        <v>10.678749999999999</v>
      </c>
      <c r="AG55" s="11">
        <f t="shared" si="48"/>
        <v>9.1</v>
      </c>
      <c r="AH55" s="12">
        <v>8.85</v>
      </c>
      <c r="AI55" s="12">
        <v>9.14</v>
      </c>
    </row>
    <row r="56" spans="1:35" x14ac:dyDescent="0.25">
      <c r="A56" s="151"/>
      <c r="B56" s="4">
        <f>EDATE(B55,1)</f>
        <v>43344</v>
      </c>
      <c r="C56" s="5">
        <v>5.92</v>
      </c>
      <c r="D56" s="5">
        <v>5.73</v>
      </c>
      <c r="E56" s="5">
        <f t="shared" si="49"/>
        <v>5.92</v>
      </c>
      <c r="F56" s="5">
        <f t="shared" si="50"/>
        <v>5.8250000000000002</v>
      </c>
      <c r="G56" s="146"/>
      <c r="H56" s="149"/>
      <c r="I56" s="6">
        <f t="shared" si="14"/>
        <v>44136</v>
      </c>
      <c r="J56" s="7">
        <v>16.07</v>
      </c>
      <c r="K56" s="7">
        <v>8</v>
      </c>
      <c r="L56" s="7">
        <f t="shared" si="2"/>
        <v>16.07</v>
      </c>
      <c r="M56" s="27">
        <f t="shared" si="3"/>
        <v>12.035</v>
      </c>
      <c r="N56" s="30">
        <f t="shared" si="8"/>
        <v>4.0350000000000001</v>
      </c>
      <c r="O56" s="29">
        <f t="shared" si="39"/>
        <v>0.49270833333333314</v>
      </c>
      <c r="P56" s="8"/>
      <c r="Q56" s="144"/>
      <c r="R56" s="6">
        <f t="shared" si="42"/>
        <v>43009</v>
      </c>
      <c r="S56" s="7">
        <v>6.67</v>
      </c>
      <c r="T56" s="7">
        <v>6.14</v>
      </c>
      <c r="U56" s="7">
        <f t="shared" si="40"/>
        <v>6.67</v>
      </c>
      <c r="V56" s="7">
        <v>7.63</v>
      </c>
      <c r="W56" s="7">
        <f t="shared" si="41"/>
        <v>-0.96</v>
      </c>
      <c r="X56" s="150"/>
      <c r="Y56" s="153"/>
      <c r="Z56" s="9">
        <f t="shared" si="10"/>
        <v>45017</v>
      </c>
      <c r="AA56" s="10">
        <v>8.4600000000000009</v>
      </c>
      <c r="AB56" s="10">
        <v>9.3699999999999992</v>
      </c>
      <c r="AC56" s="11">
        <f t="shared" si="44"/>
        <v>9.6549999999999994</v>
      </c>
      <c r="AD56" s="11">
        <f t="shared" si="45"/>
        <v>9.3699999999999992</v>
      </c>
      <c r="AE56" s="11">
        <f t="shared" si="47"/>
        <v>10.434999999999999</v>
      </c>
      <c r="AF56" s="11">
        <f t="shared" si="46"/>
        <v>10.440833333333332</v>
      </c>
      <c r="AG56" s="11">
        <f t="shared" si="48"/>
        <v>9.65</v>
      </c>
      <c r="AH56" s="12">
        <v>9.4</v>
      </c>
      <c r="AI56" s="12">
        <v>8.8000000000000007</v>
      </c>
    </row>
    <row r="57" spans="1:35" x14ac:dyDescent="0.25">
      <c r="A57" s="151"/>
      <c r="B57" s="4">
        <f t="shared" ref="B57:B78" si="51">EDATE(B56,1)</f>
        <v>43374</v>
      </c>
      <c r="C57" s="5">
        <v>7.71</v>
      </c>
      <c r="D57" s="5">
        <v>6.11</v>
      </c>
      <c r="E57" s="5">
        <f t="shared" si="49"/>
        <v>7.71</v>
      </c>
      <c r="F57" s="5">
        <f t="shared" si="50"/>
        <v>6.91</v>
      </c>
      <c r="G57" s="146"/>
      <c r="H57" s="149"/>
      <c r="I57" s="6">
        <f t="shared" si="14"/>
        <v>44166</v>
      </c>
      <c r="J57" s="7">
        <v>20.07</v>
      </c>
      <c r="K57" s="7">
        <v>8.2100000000000009</v>
      </c>
      <c r="L57" s="7">
        <f t="shared" si="2"/>
        <v>20.07</v>
      </c>
      <c r="M57" s="27">
        <f t="shared" si="3"/>
        <v>14.14</v>
      </c>
      <c r="N57" s="30">
        <f t="shared" si="8"/>
        <v>5.93</v>
      </c>
      <c r="O57" s="29">
        <f t="shared" si="39"/>
        <v>0.50729166666666647</v>
      </c>
      <c r="P57" s="8"/>
      <c r="Q57" s="144"/>
      <c r="R57" s="6">
        <f t="shared" si="42"/>
        <v>43040</v>
      </c>
      <c r="S57" s="7">
        <v>7.28</v>
      </c>
      <c r="T57" s="7">
        <v>5.88</v>
      </c>
      <c r="U57" s="7">
        <f t="shared" si="40"/>
        <v>7.28</v>
      </c>
      <c r="V57" s="7">
        <v>8.23</v>
      </c>
      <c r="W57" s="7">
        <f t="shared" si="41"/>
        <v>-0.95000000000000018</v>
      </c>
      <c r="X57" s="150"/>
      <c r="Y57" s="153"/>
      <c r="Z57" s="9">
        <f t="shared" si="10"/>
        <v>45047</v>
      </c>
      <c r="AA57" s="10">
        <v>10.37</v>
      </c>
      <c r="AB57" s="10">
        <v>9.08</v>
      </c>
      <c r="AC57" s="11">
        <f t="shared" si="44"/>
        <v>10.465</v>
      </c>
      <c r="AD57" s="11">
        <f t="shared" si="45"/>
        <v>10.37</v>
      </c>
      <c r="AE57" s="11">
        <f t="shared" si="47"/>
        <v>11.244999999999999</v>
      </c>
      <c r="AF57" s="11">
        <f t="shared" si="46"/>
        <v>11.098333333333333</v>
      </c>
      <c r="AG57" s="11">
        <f t="shared" si="48"/>
        <v>6.94</v>
      </c>
      <c r="AH57" s="12">
        <v>6.69</v>
      </c>
      <c r="AI57" s="12">
        <v>8.76</v>
      </c>
    </row>
    <row r="58" spans="1:35" x14ac:dyDescent="0.25">
      <c r="A58" s="151"/>
      <c r="B58" s="4">
        <f t="shared" si="51"/>
        <v>43405</v>
      </c>
      <c r="C58" s="5">
        <v>6.81</v>
      </c>
      <c r="D58" s="5">
        <v>6.26</v>
      </c>
      <c r="E58" s="5">
        <f t="shared" si="49"/>
        <v>6.81</v>
      </c>
      <c r="F58" s="5">
        <f t="shared" si="50"/>
        <v>6.5350000000000001</v>
      </c>
      <c r="G58" s="146"/>
      <c r="H58" s="149"/>
      <c r="I58" s="6">
        <f t="shared" si="14"/>
        <v>44197</v>
      </c>
      <c r="J58" s="7">
        <v>10.25</v>
      </c>
      <c r="K58" s="7">
        <v>8.33</v>
      </c>
      <c r="L58" s="7">
        <f t="shared" si="2"/>
        <v>10.25</v>
      </c>
      <c r="M58" s="27">
        <f t="shared" si="3"/>
        <v>9.2899999999999991</v>
      </c>
      <c r="N58" s="30">
        <f t="shared" si="8"/>
        <v>0.96000000000000085</v>
      </c>
      <c r="O58" s="29">
        <f t="shared" si="39"/>
        <v>0.53270833333333312</v>
      </c>
      <c r="P58" s="8"/>
      <c r="Q58" s="144"/>
      <c r="R58" s="6">
        <f t="shared" si="42"/>
        <v>43070</v>
      </c>
      <c r="S58" s="7">
        <v>8.3000000000000007</v>
      </c>
      <c r="T58" s="7">
        <v>5.24</v>
      </c>
      <c r="U58" s="7">
        <f t="shared" si="40"/>
        <v>8.3000000000000007</v>
      </c>
      <c r="V58" s="7">
        <v>6.95</v>
      </c>
      <c r="W58" s="7">
        <f t="shared" si="41"/>
        <v>1.3500000000000005</v>
      </c>
      <c r="X58" s="150"/>
      <c r="Y58" s="153"/>
      <c r="Z58" s="9">
        <f t="shared" si="10"/>
        <v>45078</v>
      </c>
      <c r="AA58" s="10">
        <v>7.17</v>
      </c>
      <c r="AB58" s="10">
        <v>8.7799999999999994</v>
      </c>
      <c r="AC58" s="11">
        <f t="shared" si="44"/>
        <v>8.7149999999999999</v>
      </c>
      <c r="AD58" s="11">
        <f t="shared" si="45"/>
        <v>8.7799999999999994</v>
      </c>
      <c r="AE58" s="11">
        <f t="shared" si="47"/>
        <v>9.4949999999999992</v>
      </c>
      <c r="AF58" s="11">
        <f t="shared" si="46"/>
        <v>9.2375000000000007</v>
      </c>
      <c r="AG58" s="11">
        <f t="shared" si="48"/>
        <v>5.69</v>
      </c>
      <c r="AH58" s="12">
        <v>5.44</v>
      </c>
      <c r="AI58" s="12">
        <v>8.91</v>
      </c>
    </row>
    <row r="59" spans="1:35" ht="15.75" thickBot="1" x14ac:dyDescent="0.3">
      <c r="A59" s="151"/>
      <c r="B59" s="4">
        <f t="shared" si="51"/>
        <v>43435</v>
      </c>
      <c r="C59" s="5">
        <v>5.85</v>
      </c>
      <c r="D59" s="5">
        <v>6.42</v>
      </c>
      <c r="E59" s="5">
        <f t="shared" si="49"/>
        <v>6.42</v>
      </c>
      <c r="F59" s="5">
        <f t="shared" si="50"/>
        <v>6.1349999999999998</v>
      </c>
      <c r="G59" s="146"/>
      <c r="H59" s="149"/>
      <c r="I59" s="6">
        <f t="shared" si="14"/>
        <v>44228</v>
      </c>
      <c r="J59" s="7">
        <v>10.68</v>
      </c>
      <c r="K59" s="7">
        <v>8.57</v>
      </c>
      <c r="L59" s="7">
        <f t="shared" si="2"/>
        <v>10.68</v>
      </c>
      <c r="M59" s="27">
        <f t="shared" si="3"/>
        <v>9.625</v>
      </c>
      <c r="N59" s="30">
        <f t="shared" si="8"/>
        <v>1.0549999999999997</v>
      </c>
      <c r="O59" s="29">
        <f t="shared" si="39"/>
        <v>0.56166666666666643</v>
      </c>
      <c r="P59" s="8"/>
      <c r="Q59" s="144"/>
      <c r="R59" s="6">
        <f t="shared" si="42"/>
        <v>43101</v>
      </c>
      <c r="S59" s="7">
        <v>6.98</v>
      </c>
      <c r="T59" s="7">
        <v>5</v>
      </c>
      <c r="U59" s="7">
        <f t="shared" si="40"/>
        <v>6.98</v>
      </c>
      <c r="V59" s="7">
        <v>5.61</v>
      </c>
      <c r="W59" s="7">
        <f t="shared" si="41"/>
        <v>1.37</v>
      </c>
      <c r="X59" s="150"/>
      <c r="Y59" s="153"/>
      <c r="Z59" s="9">
        <f t="shared" si="10"/>
        <v>45108</v>
      </c>
      <c r="AA59" s="31">
        <v>5.33</v>
      </c>
      <c r="AB59" s="31">
        <v>8.94</v>
      </c>
      <c r="AC59" s="32">
        <f t="shared" si="44"/>
        <v>7.875</v>
      </c>
      <c r="AD59" s="32">
        <f t="shared" si="45"/>
        <v>8.94</v>
      </c>
      <c r="AE59" s="11">
        <f t="shared" si="47"/>
        <v>8.6549999999999994</v>
      </c>
      <c r="AF59" s="11">
        <f t="shared" si="46"/>
        <v>8.4406250000000007</v>
      </c>
      <c r="AG59" s="11">
        <f t="shared" si="48"/>
        <v>7.1</v>
      </c>
      <c r="AH59" s="33">
        <v>6.85</v>
      </c>
      <c r="AI59" s="33">
        <v>8.64</v>
      </c>
    </row>
    <row r="60" spans="1:35" ht="15.75" thickBot="1" x14ac:dyDescent="0.3">
      <c r="A60" s="151"/>
      <c r="B60" s="4">
        <f t="shared" si="51"/>
        <v>43466</v>
      </c>
      <c r="C60" s="5">
        <v>5.16</v>
      </c>
      <c r="D60" s="5">
        <v>6.52</v>
      </c>
      <c r="E60" s="5">
        <f t="shared" si="49"/>
        <v>6.52</v>
      </c>
      <c r="F60" s="5">
        <f t="shared" si="50"/>
        <v>5.84</v>
      </c>
      <c r="G60" s="146"/>
      <c r="H60" s="149"/>
      <c r="I60" s="6">
        <f t="shared" si="14"/>
        <v>44256</v>
      </c>
      <c r="J60" s="7">
        <v>11.1</v>
      </c>
      <c r="K60" s="7">
        <v>8.66</v>
      </c>
      <c r="L60" s="7">
        <f t="shared" si="2"/>
        <v>11.1</v>
      </c>
      <c r="M60" s="27">
        <f t="shared" si="3"/>
        <v>9.879999999999999</v>
      </c>
      <c r="N60" s="30">
        <f t="shared" si="8"/>
        <v>1.2200000000000006</v>
      </c>
      <c r="O60" s="29">
        <f t="shared" si="39"/>
        <v>0.54770833333333313</v>
      </c>
      <c r="P60" s="8"/>
      <c r="Q60" s="144"/>
      <c r="R60" s="6">
        <f t="shared" si="42"/>
        <v>43132</v>
      </c>
      <c r="S60" s="7">
        <v>5.71</v>
      </c>
      <c r="T60" s="7">
        <v>4.68</v>
      </c>
      <c r="U60" s="7">
        <f t="shared" si="40"/>
        <v>5.71</v>
      </c>
      <c r="V60" s="7">
        <v>5.37</v>
      </c>
      <c r="W60" s="7">
        <f t="shared" si="41"/>
        <v>0.33999999999999986</v>
      </c>
      <c r="X60" s="150"/>
      <c r="Y60" s="153"/>
      <c r="Z60" s="14" t="s">
        <v>42</v>
      </c>
      <c r="AA60" s="15">
        <f t="shared" ref="AA60:AC60" si="52">AVERAGE(AA53:AA59)</f>
        <v>8.52</v>
      </c>
      <c r="AB60" s="15">
        <f t="shared" si="52"/>
        <v>9.77</v>
      </c>
      <c r="AC60" s="15">
        <f t="shared" si="52"/>
        <v>9.8850000000000016</v>
      </c>
      <c r="AD60" s="15">
        <f>AVERAGE(AD53:AD59)</f>
        <v>9.9542857142857137</v>
      </c>
      <c r="AE60" s="15">
        <f t="shared" ref="AE60:AI60" si="53">AVERAGE(AE53:AE59)</f>
        <v>10.664999999999997</v>
      </c>
      <c r="AF60" s="15">
        <f t="shared" si="53"/>
        <v>10.631160714285713</v>
      </c>
      <c r="AG60" s="15">
        <f t="shared" si="53"/>
        <v>8.2328571428571422</v>
      </c>
      <c r="AH60" s="15">
        <f t="shared" si="53"/>
        <v>7.9828571428571422</v>
      </c>
      <c r="AI60" s="16">
        <f t="shared" si="53"/>
        <v>9.2314285714285713</v>
      </c>
    </row>
    <row r="61" spans="1:35" x14ac:dyDescent="0.25">
      <c r="A61" s="151"/>
      <c r="B61" s="4">
        <f t="shared" si="51"/>
        <v>43497</v>
      </c>
      <c r="C61" s="5">
        <v>5.47</v>
      </c>
      <c r="D61" s="5">
        <v>6.8</v>
      </c>
      <c r="E61" s="5">
        <f t="shared" si="49"/>
        <v>6.8</v>
      </c>
      <c r="F61" s="5">
        <f t="shared" si="50"/>
        <v>6.1349999999999998</v>
      </c>
      <c r="G61" s="146"/>
      <c r="H61" s="149"/>
      <c r="I61" s="6">
        <f t="shared" si="14"/>
        <v>44287</v>
      </c>
      <c r="J61" s="7">
        <v>10.19</v>
      </c>
      <c r="K61" s="7">
        <v>8.33</v>
      </c>
      <c r="L61" s="7">
        <f t="shared" si="2"/>
        <v>10.19</v>
      </c>
      <c r="M61" s="27">
        <f t="shared" si="3"/>
        <v>9.26</v>
      </c>
      <c r="N61" s="30">
        <f t="shared" si="8"/>
        <v>0.92999999999999972</v>
      </c>
      <c r="O61" s="29">
        <f t="shared" si="39"/>
        <v>0.55312499999999998</v>
      </c>
      <c r="P61" s="8"/>
      <c r="Q61" s="144"/>
      <c r="R61" s="6">
        <f t="shared" si="42"/>
        <v>43160</v>
      </c>
      <c r="S61" s="7">
        <v>5.38</v>
      </c>
      <c r="T61" s="7">
        <v>4.8499999999999996</v>
      </c>
      <c r="U61" s="7">
        <f t="shared" si="40"/>
        <v>5.38</v>
      </c>
      <c r="V61" s="7">
        <v>5.93</v>
      </c>
      <c r="W61" s="7">
        <f t="shared" si="41"/>
        <v>-0.54999999999999982</v>
      </c>
      <c r="X61" s="150"/>
    </row>
    <row r="62" spans="1:35" x14ac:dyDescent="0.25">
      <c r="A62" s="151"/>
      <c r="B62" s="4">
        <f t="shared" si="51"/>
        <v>43525</v>
      </c>
      <c r="C62" s="5">
        <v>4.97</v>
      </c>
      <c r="D62" s="5">
        <v>7.25</v>
      </c>
      <c r="E62" s="5">
        <f t="shared" si="49"/>
        <v>7.25</v>
      </c>
      <c r="F62" s="5">
        <f t="shared" si="50"/>
        <v>6.1099999999999994</v>
      </c>
      <c r="G62" s="146"/>
      <c r="H62" s="149"/>
      <c r="I62" s="6">
        <f t="shared" si="14"/>
        <v>44317</v>
      </c>
      <c r="J62" s="7">
        <v>10.75</v>
      </c>
      <c r="K62" s="7">
        <v>8.8800000000000008</v>
      </c>
      <c r="L62" s="7">
        <f t="shared" si="2"/>
        <v>10.75</v>
      </c>
      <c r="M62" s="27">
        <f t="shared" si="3"/>
        <v>9.8150000000000013</v>
      </c>
      <c r="N62" s="30">
        <f t="shared" si="8"/>
        <v>0.93499999999999872</v>
      </c>
      <c r="O62" s="29">
        <f t="shared" si="39"/>
        <v>0.55479166666666657</v>
      </c>
      <c r="P62" s="8"/>
      <c r="Q62" s="144"/>
      <c r="R62" s="6">
        <f t="shared" si="42"/>
        <v>43191</v>
      </c>
      <c r="S62" s="7">
        <v>5.82</v>
      </c>
      <c r="T62" s="7">
        <v>4.71</v>
      </c>
      <c r="U62" s="7">
        <f t="shared" si="40"/>
        <v>5.82</v>
      </c>
      <c r="V62" s="7">
        <v>5.89</v>
      </c>
      <c r="W62" s="7">
        <f t="shared" si="41"/>
        <v>-6.9999999999999396E-2</v>
      </c>
      <c r="X62" s="150"/>
      <c r="AB62" s="34"/>
      <c r="AC62" s="34"/>
      <c r="AD62" s="34"/>
      <c r="AE62" s="35"/>
      <c r="AF62" s="35"/>
      <c r="AG62" s="35"/>
    </row>
    <row r="63" spans="1:35" x14ac:dyDescent="0.25">
      <c r="A63" s="151"/>
      <c r="B63" s="4">
        <f t="shared" si="51"/>
        <v>43556</v>
      </c>
      <c r="C63" s="5">
        <v>6.35</v>
      </c>
      <c r="D63" s="5">
        <v>7.05</v>
      </c>
      <c r="E63" s="5">
        <f t="shared" si="49"/>
        <v>7.05</v>
      </c>
      <c r="F63" s="5">
        <f t="shared" si="50"/>
        <v>6.6999999999999993</v>
      </c>
      <c r="G63" s="146"/>
      <c r="H63" s="149"/>
      <c r="I63" s="6">
        <f t="shared" si="14"/>
        <v>44348</v>
      </c>
      <c r="J63" s="7">
        <v>12.73</v>
      </c>
      <c r="K63" s="7">
        <v>9.42</v>
      </c>
      <c r="L63" s="7">
        <f t="shared" si="2"/>
        <v>12.73</v>
      </c>
      <c r="M63" s="27">
        <f t="shared" si="3"/>
        <v>11.074999999999999</v>
      </c>
      <c r="N63" s="30">
        <f t="shared" si="8"/>
        <v>1.6550000000000011</v>
      </c>
      <c r="O63" s="29">
        <f t="shared" si="39"/>
        <v>0.56874999999999987</v>
      </c>
      <c r="P63" s="8"/>
      <c r="Q63" s="144"/>
      <c r="R63" s="6">
        <f t="shared" si="42"/>
        <v>43221</v>
      </c>
      <c r="S63" s="7">
        <v>5.98</v>
      </c>
      <c r="T63" s="7">
        <v>4.75</v>
      </c>
      <c r="U63" s="7">
        <f t="shared" si="40"/>
        <v>5.98</v>
      </c>
      <c r="V63" s="7">
        <v>6.21</v>
      </c>
      <c r="W63" s="7">
        <f t="shared" si="41"/>
        <v>-0.22999999999999954</v>
      </c>
      <c r="X63" s="150"/>
    </row>
    <row r="64" spans="1:35" x14ac:dyDescent="0.25">
      <c r="A64" s="151"/>
      <c r="B64" s="4">
        <f t="shared" si="51"/>
        <v>43586</v>
      </c>
      <c r="C64" s="5">
        <v>7.14</v>
      </c>
      <c r="D64" s="5">
        <v>7.02</v>
      </c>
      <c r="E64" s="5">
        <f t="shared" si="49"/>
        <v>7.14</v>
      </c>
      <c r="F64" s="5">
        <f t="shared" si="50"/>
        <v>7.08</v>
      </c>
      <c r="G64" s="146"/>
      <c r="H64" s="149"/>
      <c r="I64" s="6">
        <f t="shared" si="14"/>
        <v>44378</v>
      </c>
      <c r="J64" s="7">
        <v>10.59</v>
      </c>
      <c r="K64" s="7">
        <v>9.83</v>
      </c>
      <c r="L64" s="7">
        <f t="shared" si="2"/>
        <v>10.59</v>
      </c>
      <c r="M64" s="27">
        <f t="shared" si="3"/>
        <v>10.210000000000001</v>
      </c>
      <c r="N64" s="30">
        <f t="shared" si="8"/>
        <v>0.37999999999999901</v>
      </c>
      <c r="O64" s="29">
        <f t="shared" si="39"/>
        <v>0.56812499999999988</v>
      </c>
      <c r="P64" s="8"/>
      <c r="Q64" s="144"/>
      <c r="R64" s="6">
        <f t="shared" si="42"/>
        <v>43252</v>
      </c>
      <c r="S64" s="7">
        <v>6.35</v>
      </c>
      <c r="T64" s="7">
        <v>5.63</v>
      </c>
      <c r="U64" s="7">
        <f t="shared" si="40"/>
        <v>6.35</v>
      </c>
      <c r="V64" s="7">
        <v>6.08</v>
      </c>
      <c r="W64" s="7">
        <f t="shared" si="41"/>
        <v>0.26999999999999957</v>
      </c>
      <c r="X64" s="150"/>
      <c r="AA64" s="13"/>
      <c r="AB64" s="13"/>
      <c r="AC64" s="13"/>
      <c r="AD64" s="13"/>
      <c r="AE64" s="13"/>
      <c r="AF64" s="13"/>
      <c r="AG64" s="13"/>
    </row>
    <row r="65" spans="1:24" x14ac:dyDescent="0.25">
      <c r="A65" s="151"/>
      <c r="B65" s="4">
        <f t="shared" si="51"/>
        <v>43617</v>
      </c>
      <c r="C65" s="5">
        <v>7.74</v>
      </c>
      <c r="D65" s="5">
        <v>7.56</v>
      </c>
      <c r="E65" s="5">
        <f t="shared" si="49"/>
        <v>7.74</v>
      </c>
      <c r="F65" s="5">
        <f t="shared" si="50"/>
        <v>7.65</v>
      </c>
      <c r="G65" s="146"/>
      <c r="H65" s="149"/>
      <c r="I65" s="6">
        <f t="shared" si="14"/>
        <v>44409</v>
      </c>
      <c r="J65" s="7">
        <v>10.039999999999999</v>
      </c>
      <c r="K65" s="7">
        <v>9.67</v>
      </c>
      <c r="L65" s="7">
        <f t="shared" si="2"/>
        <v>10.039999999999999</v>
      </c>
      <c r="M65" s="27">
        <f t="shared" si="3"/>
        <v>9.8550000000000004</v>
      </c>
      <c r="N65" s="30">
        <f t="shared" si="8"/>
        <v>0.18499999999999872</v>
      </c>
      <c r="O65" s="29">
        <f t="shared" si="39"/>
        <v>0.70208333333333328</v>
      </c>
      <c r="P65" s="8"/>
      <c r="Q65" s="144"/>
      <c r="R65" s="6">
        <f t="shared" si="42"/>
        <v>43282</v>
      </c>
      <c r="S65" s="7">
        <v>6.25</v>
      </c>
      <c r="T65" s="7">
        <v>5.85</v>
      </c>
      <c r="U65" s="7">
        <f t="shared" si="40"/>
        <v>6.25</v>
      </c>
      <c r="V65" s="7">
        <v>5.44</v>
      </c>
      <c r="W65" s="7">
        <f t="shared" si="41"/>
        <v>0.80999999999999961</v>
      </c>
      <c r="X65" s="150"/>
    </row>
    <row r="66" spans="1:24" x14ac:dyDescent="0.25">
      <c r="A66" s="151"/>
      <c r="B66" s="4">
        <f t="shared" si="51"/>
        <v>43647</v>
      </c>
      <c r="C66" s="5">
        <v>7.09</v>
      </c>
      <c r="D66" s="5">
        <v>7.78</v>
      </c>
      <c r="E66" s="5">
        <f t="shared" si="49"/>
        <v>7.78</v>
      </c>
      <c r="F66" s="5">
        <f t="shared" si="50"/>
        <v>7.4350000000000005</v>
      </c>
      <c r="G66" s="146"/>
      <c r="H66" s="149"/>
      <c r="I66" s="6">
        <f t="shared" si="14"/>
        <v>44440</v>
      </c>
      <c r="J66" s="7">
        <v>9.68</v>
      </c>
      <c r="K66" s="7">
        <v>9.75</v>
      </c>
      <c r="L66" s="7">
        <f t="shared" si="2"/>
        <v>9.75</v>
      </c>
      <c r="M66" s="27">
        <f t="shared" si="3"/>
        <v>9.7149999999999999</v>
      </c>
      <c r="N66" s="30">
        <f t="shared" si="8"/>
        <v>3.5000000000000142E-2</v>
      </c>
      <c r="O66" s="29">
        <f t="shared" si="39"/>
        <v>0.92895833333333311</v>
      </c>
      <c r="P66" s="8"/>
      <c r="Q66" s="144"/>
      <c r="R66" s="6">
        <f t="shared" si="42"/>
        <v>43313</v>
      </c>
      <c r="S66" s="7">
        <v>5.39</v>
      </c>
      <c r="T66" s="7">
        <v>5.46</v>
      </c>
      <c r="U66" s="7">
        <f t="shared" si="40"/>
        <v>5.46</v>
      </c>
      <c r="V66" s="7">
        <v>6.06</v>
      </c>
      <c r="W66" s="7">
        <f t="shared" si="41"/>
        <v>-0.59999999999999964</v>
      </c>
      <c r="X66" s="150"/>
    </row>
    <row r="67" spans="1:24" x14ac:dyDescent="0.25">
      <c r="A67" s="151"/>
      <c r="B67" s="4">
        <f t="shared" si="51"/>
        <v>43678</v>
      </c>
      <c r="C67" s="5">
        <v>8.27</v>
      </c>
      <c r="D67" s="5">
        <v>7.87</v>
      </c>
      <c r="E67" s="5">
        <f t="shared" si="49"/>
        <v>8.27</v>
      </c>
      <c r="F67" s="5">
        <f t="shared" si="50"/>
        <v>8.07</v>
      </c>
      <c r="G67" s="146"/>
      <c r="H67" s="149"/>
      <c r="I67" s="6">
        <f t="shared" si="14"/>
        <v>44470</v>
      </c>
      <c r="J67" s="7">
        <v>9.9</v>
      </c>
      <c r="K67" s="7">
        <v>9.93</v>
      </c>
      <c r="L67" s="7">
        <f t="shared" si="2"/>
        <v>9.93</v>
      </c>
      <c r="M67" s="27">
        <f t="shared" si="3"/>
        <v>9.9149999999999991</v>
      </c>
      <c r="N67" s="30">
        <f t="shared" si="8"/>
        <v>1.5000000000000568E-2</v>
      </c>
      <c r="O67" s="29">
        <f t="shared" si="39"/>
        <v>1.1395833333333332</v>
      </c>
      <c r="P67" s="8"/>
      <c r="Q67" s="144"/>
      <c r="R67" s="6">
        <f t="shared" si="42"/>
        <v>43344</v>
      </c>
      <c r="S67" s="7">
        <v>5.92</v>
      </c>
      <c r="T67" s="7">
        <v>5.73</v>
      </c>
      <c r="U67" s="7">
        <f t="shared" si="40"/>
        <v>5.92</v>
      </c>
      <c r="V67" s="7">
        <v>7.45</v>
      </c>
      <c r="W67" s="7">
        <f t="shared" si="41"/>
        <v>-1.5300000000000002</v>
      </c>
      <c r="X67" s="150"/>
    </row>
    <row r="68" spans="1:24" x14ac:dyDescent="0.25">
      <c r="A68" s="151"/>
      <c r="B68" s="4">
        <f t="shared" si="51"/>
        <v>43709</v>
      </c>
      <c r="C68" s="5">
        <v>8.49</v>
      </c>
      <c r="D68" s="5">
        <v>7.76</v>
      </c>
      <c r="E68" s="5">
        <f t="shared" si="49"/>
        <v>8.49</v>
      </c>
      <c r="F68" s="5">
        <f t="shared" si="50"/>
        <v>8.125</v>
      </c>
      <c r="G68" s="146"/>
      <c r="H68" s="149"/>
      <c r="I68" s="6">
        <f t="shared" si="14"/>
        <v>44501</v>
      </c>
      <c r="J68" s="7">
        <v>11.45</v>
      </c>
      <c r="K68" s="7">
        <v>10.53</v>
      </c>
      <c r="L68" s="7">
        <f t="shared" si="2"/>
        <v>11.45</v>
      </c>
      <c r="M68" s="27">
        <f t="shared" si="3"/>
        <v>10.989999999999998</v>
      </c>
      <c r="N68" s="30">
        <f t="shared" si="8"/>
        <v>0.46000000000000085</v>
      </c>
      <c r="O68" s="29">
        <f t="shared" si="39"/>
        <v>1.1804166666666667</v>
      </c>
      <c r="P68" s="8"/>
      <c r="Q68" s="144"/>
      <c r="R68" s="6">
        <f t="shared" si="42"/>
        <v>43374</v>
      </c>
      <c r="S68" s="7">
        <v>7.71</v>
      </c>
      <c r="T68" s="7">
        <v>6.11</v>
      </c>
      <c r="U68" s="7">
        <f t="shared" si="40"/>
        <v>7.71</v>
      </c>
      <c r="V68" s="7">
        <v>6.83</v>
      </c>
      <c r="W68" s="7">
        <f t="shared" si="41"/>
        <v>0.87999999999999989</v>
      </c>
      <c r="X68" s="150"/>
    </row>
    <row r="69" spans="1:24" ht="15.75" thickBot="1" x14ac:dyDescent="0.3">
      <c r="A69" s="151"/>
      <c r="B69" s="4">
        <f t="shared" si="51"/>
        <v>43739</v>
      </c>
      <c r="C69" s="5">
        <v>9.26</v>
      </c>
      <c r="D69" s="5">
        <v>7.84</v>
      </c>
      <c r="E69" s="5">
        <f t="shared" si="49"/>
        <v>9.26</v>
      </c>
      <c r="F69" s="5">
        <f t="shared" si="50"/>
        <v>8.5500000000000007</v>
      </c>
      <c r="G69" s="146"/>
      <c r="H69" s="149"/>
      <c r="I69" s="6">
        <f t="shared" si="14"/>
        <v>44531</v>
      </c>
      <c r="J69" s="7">
        <v>11.4</v>
      </c>
      <c r="K69" s="7">
        <v>11.52</v>
      </c>
      <c r="L69" s="7">
        <f t="shared" ref="L69:L100" si="54">MAX(J69:K69)</f>
        <v>11.52</v>
      </c>
      <c r="M69" s="27">
        <f t="shared" ref="M69:M87" si="55">AVERAGE(J69:K69)</f>
        <v>11.46</v>
      </c>
      <c r="N69" s="36">
        <f t="shared" si="8"/>
        <v>5.9999999999998721E-2</v>
      </c>
      <c r="O69" s="29">
        <f t="shared" si="39"/>
        <v>1.337083333333333</v>
      </c>
      <c r="P69" s="8"/>
      <c r="Q69" s="144"/>
      <c r="R69" s="6">
        <f t="shared" si="42"/>
        <v>43405</v>
      </c>
      <c r="S69" s="7">
        <v>6.81</v>
      </c>
      <c r="T69" s="7">
        <v>6.26</v>
      </c>
      <c r="U69" s="7">
        <f t="shared" si="40"/>
        <v>6.81</v>
      </c>
      <c r="V69" s="7">
        <v>5.76</v>
      </c>
      <c r="W69" s="7">
        <f t="shared" si="41"/>
        <v>1.0499999999999998</v>
      </c>
      <c r="X69" s="150"/>
    </row>
    <row r="70" spans="1:24" x14ac:dyDescent="0.25">
      <c r="A70" s="151"/>
      <c r="B70" s="4">
        <f t="shared" si="51"/>
        <v>43770</v>
      </c>
      <c r="C70" s="5">
        <v>10.42</v>
      </c>
      <c r="D70" s="5">
        <v>8.32</v>
      </c>
      <c r="E70" s="5">
        <f t="shared" si="49"/>
        <v>10.42</v>
      </c>
      <c r="F70" s="5">
        <f t="shared" si="50"/>
        <v>9.370000000000001</v>
      </c>
      <c r="G70" s="146"/>
      <c r="H70" s="149"/>
      <c r="I70" s="6">
        <f t="shared" si="14"/>
        <v>44562</v>
      </c>
      <c r="J70" s="7">
        <v>10.73</v>
      </c>
      <c r="K70" s="7">
        <v>12.21</v>
      </c>
      <c r="L70" s="7">
        <f t="shared" si="54"/>
        <v>12.21</v>
      </c>
      <c r="M70" s="7">
        <f t="shared" si="55"/>
        <v>11.47</v>
      </c>
      <c r="N70" s="37">
        <f t="shared" ref="N70:N87" si="56">+L70-M70</f>
        <v>0.74000000000000021</v>
      </c>
      <c r="O70" s="7">
        <f t="shared" si="39"/>
        <v>1.5722916666666666</v>
      </c>
      <c r="P70" s="8"/>
      <c r="Q70" s="144"/>
      <c r="R70" s="6">
        <f t="shared" si="42"/>
        <v>43435</v>
      </c>
      <c r="S70" s="7">
        <v>5.85</v>
      </c>
      <c r="T70" s="7">
        <v>6.42</v>
      </c>
      <c r="U70" s="7">
        <f t="shared" si="40"/>
        <v>6.42</v>
      </c>
      <c r="V70" s="7">
        <v>5.18</v>
      </c>
      <c r="W70" s="7">
        <f t="shared" si="41"/>
        <v>1.2400000000000002</v>
      </c>
      <c r="X70" s="150"/>
    </row>
    <row r="71" spans="1:24" x14ac:dyDescent="0.25">
      <c r="A71" s="151"/>
      <c r="B71" s="4">
        <f t="shared" si="51"/>
        <v>43800</v>
      </c>
      <c r="C71" s="5">
        <v>13.01</v>
      </c>
      <c r="D71" s="5">
        <v>8.73</v>
      </c>
      <c r="E71" s="5">
        <f t="shared" si="49"/>
        <v>13.01</v>
      </c>
      <c r="F71" s="5">
        <f t="shared" si="50"/>
        <v>10.870000000000001</v>
      </c>
      <c r="G71" s="146"/>
      <c r="H71" s="149"/>
      <c r="I71" s="6">
        <f t="shared" ref="I71:I100" si="57">EDATE(I70,1)</f>
        <v>44593</v>
      </c>
      <c r="J71" s="7">
        <v>10.43</v>
      </c>
      <c r="K71" s="7">
        <v>12.97</v>
      </c>
      <c r="L71" s="7">
        <f t="shared" si="54"/>
        <v>12.97</v>
      </c>
      <c r="M71" s="7">
        <f t="shared" si="55"/>
        <v>11.7</v>
      </c>
      <c r="N71" s="7">
        <f t="shared" si="56"/>
        <v>1.2700000000000014</v>
      </c>
      <c r="O71" s="7">
        <f t="shared" si="39"/>
        <v>1.5839583333333331</v>
      </c>
      <c r="P71" s="8"/>
      <c r="Q71" s="144"/>
      <c r="R71" s="6">
        <f t="shared" si="42"/>
        <v>43466</v>
      </c>
      <c r="S71" s="7">
        <v>5.16</v>
      </c>
      <c r="T71" s="7">
        <v>6.52</v>
      </c>
      <c r="U71" s="7">
        <f t="shared" si="40"/>
        <v>6.52</v>
      </c>
      <c r="V71" s="7">
        <v>5.41</v>
      </c>
      <c r="W71" s="7">
        <f t="shared" si="41"/>
        <v>1.1099999999999994</v>
      </c>
      <c r="X71" s="150"/>
    </row>
    <row r="72" spans="1:24" x14ac:dyDescent="0.25">
      <c r="A72" s="151"/>
      <c r="B72" s="4">
        <f t="shared" si="51"/>
        <v>43831</v>
      </c>
      <c r="C72" s="5">
        <v>12.65</v>
      </c>
      <c r="D72" s="5">
        <v>9.2799999999999994</v>
      </c>
      <c r="E72" s="5">
        <f t="shared" si="49"/>
        <v>12.65</v>
      </c>
      <c r="F72" s="5">
        <f t="shared" si="50"/>
        <v>10.965</v>
      </c>
      <c r="G72" s="146"/>
      <c r="H72" s="149"/>
      <c r="I72" s="6">
        <f t="shared" si="57"/>
        <v>44621</v>
      </c>
      <c r="J72" s="7">
        <v>10.59</v>
      </c>
      <c r="K72" s="7">
        <v>13.71</v>
      </c>
      <c r="L72" s="7">
        <f t="shared" si="54"/>
        <v>13.71</v>
      </c>
      <c r="M72" s="7">
        <f t="shared" si="55"/>
        <v>12.15</v>
      </c>
      <c r="N72" s="7">
        <f t="shared" si="56"/>
        <v>1.5600000000000005</v>
      </c>
      <c r="O72" s="7">
        <f t="shared" si="39"/>
        <v>1.6002083333333335</v>
      </c>
      <c r="P72" s="8"/>
      <c r="Q72" s="144"/>
      <c r="R72" s="6">
        <f t="shared" si="42"/>
        <v>43497</v>
      </c>
      <c r="S72" s="7">
        <v>5.47</v>
      </c>
      <c r="T72" s="7">
        <v>6.8</v>
      </c>
      <c r="U72" s="7">
        <f t="shared" si="40"/>
        <v>6.8</v>
      </c>
      <c r="V72" s="7">
        <v>5.2</v>
      </c>
      <c r="W72" s="7">
        <f t="shared" si="41"/>
        <v>1.5999999999999996</v>
      </c>
      <c r="X72" s="150"/>
    </row>
    <row r="73" spans="1:24" x14ac:dyDescent="0.25">
      <c r="A73" s="151"/>
      <c r="B73" s="4">
        <f t="shared" si="51"/>
        <v>43862</v>
      </c>
      <c r="C73" s="5">
        <v>9.9</v>
      </c>
      <c r="D73" s="5">
        <v>9.5399999999999991</v>
      </c>
      <c r="E73" s="5">
        <f t="shared" si="49"/>
        <v>9.9</v>
      </c>
      <c r="F73" s="5">
        <f t="shared" si="50"/>
        <v>9.7199999999999989</v>
      </c>
      <c r="G73" s="146"/>
      <c r="H73" s="149"/>
      <c r="I73" s="6">
        <f t="shared" si="57"/>
        <v>44652</v>
      </c>
      <c r="J73" s="7">
        <v>11.97</v>
      </c>
      <c r="K73" s="7">
        <v>14.51</v>
      </c>
      <c r="L73" s="7">
        <f t="shared" si="54"/>
        <v>14.51</v>
      </c>
      <c r="M73" s="7">
        <f t="shared" si="55"/>
        <v>13.24</v>
      </c>
      <c r="N73" s="7">
        <f t="shared" si="56"/>
        <v>1.2699999999999996</v>
      </c>
      <c r="O73" s="7">
        <f t="shared" si="39"/>
        <v>1.6035416666666666</v>
      </c>
      <c r="P73" s="8"/>
      <c r="Q73" s="144"/>
      <c r="R73" s="6">
        <f t="shared" si="42"/>
        <v>43525</v>
      </c>
      <c r="S73" s="7">
        <v>4.97</v>
      </c>
      <c r="T73" s="7">
        <v>7.25</v>
      </c>
      <c r="U73" s="7">
        <f t="shared" si="40"/>
        <v>7.25</v>
      </c>
      <c r="V73" s="7">
        <v>6.35</v>
      </c>
      <c r="W73" s="7">
        <f t="shared" si="41"/>
        <v>0.90000000000000036</v>
      </c>
      <c r="X73" s="150"/>
    </row>
    <row r="74" spans="1:24" x14ac:dyDescent="0.25">
      <c r="A74" s="151"/>
      <c r="B74" s="4">
        <f t="shared" si="51"/>
        <v>43891</v>
      </c>
      <c r="C74" s="5">
        <v>10.47</v>
      </c>
      <c r="D74" s="5">
        <v>9.68</v>
      </c>
      <c r="E74" s="5">
        <f t="shared" si="49"/>
        <v>10.47</v>
      </c>
      <c r="F74" s="5">
        <f t="shared" si="50"/>
        <v>10.074999999999999</v>
      </c>
      <c r="G74" s="146"/>
      <c r="H74" s="149"/>
      <c r="I74" s="6">
        <f t="shared" si="57"/>
        <v>44682</v>
      </c>
      <c r="J74" s="7">
        <v>13.68</v>
      </c>
      <c r="K74" s="7">
        <v>14.82</v>
      </c>
      <c r="L74" s="7">
        <f t="shared" si="54"/>
        <v>14.82</v>
      </c>
      <c r="M74" s="7">
        <f t="shared" si="55"/>
        <v>14.25</v>
      </c>
      <c r="N74" s="7">
        <f t="shared" si="56"/>
        <v>0.57000000000000028</v>
      </c>
      <c r="O74" s="7">
        <f t="shared" si="39"/>
        <v>1.6277083333333329</v>
      </c>
      <c r="P74" s="8"/>
      <c r="Q74" s="144"/>
      <c r="R74" s="6">
        <f t="shared" si="42"/>
        <v>43556</v>
      </c>
      <c r="S74" s="7">
        <v>6.35</v>
      </c>
      <c r="T74" s="7">
        <v>7.05</v>
      </c>
      <c r="U74" s="7">
        <f t="shared" si="40"/>
        <v>7.05</v>
      </c>
      <c r="V74" s="7">
        <v>7.34</v>
      </c>
      <c r="W74" s="7">
        <f t="shared" si="41"/>
        <v>-0.29000000000000004</v>
      </c>
      <c r="X74" s="150"/>
    </row>
    <row r="75" spans="1:24" x14ac:dyDescent="0.25">
      <c r="A75" s="151"/>
      <c r="B75" s="4">
        <f t="shared" si="51"/>
        <v>43922</v>
      </c>
      <c r="C75" s="5">
        <v>10.039999999999999</v>
      </c>
      <c r="D75" s="5">
        <v>8.85</v>
      </c>
      <c r="E75" s="5">
        <f t="shared" si="49"/>
        <v>10.039999999999999</v>
      </c>
      <c r="F75" s="5">
        <f t="shared" si="50"/>
        <v>9.4450000000000003</v>
      </c>
      <c r="G75" s="146"/>
      <c r="H75" s="149"/>
      <c r="I75" s="6">
        <f t="shared" si="57"/>
        <v>44713</v>
      </c>
      <c r="J75" s="7">
        <v>15.04</v>
      </c>
      <c r="K75" s="7">
        <v>14.8</v>
      </c>
      <c r="L75" s="7">
        <f t="shared" si="54"/>
        <v>15.04</v>
      </c>
      <c r="M75" s="7">
        <f t="shared" si="55"/>
        <v>14.92</v>
      </c>
      <c r="N75" s="7">
        <f t="shared" si="56"/>
        <v>0.11999999999999922</v>
      </c>
      <c r="O75" s="7">
        <f t="shared" si="39"/>
        <v>1.6641666666666659</v>
      </c>
      <c r="P75" s="8"/>
      <c r="Q75" s="144"/>
      <c r="R75" s="6">
        <f t="shared" si="42"/>
        <v>43586</v>
      </c>
      <c r="S75" s="7">
        <v>7.14</v>
      </c>
      <c r="T75" s="7">
        <v>7.02</v>
      </c>
      <c r="U75" s="7">
        <f t="shared" si="40"/>
        <v>7.14</v>
      </c>
      <c r="V75" s="7">
        <v>7.65</v>
      </c>
      <c r="W75" s="7">
        <f t="shared" si="41"/>
        <v>-0.51000000000000068</v>
      </c>
      <c r="X75" s="150"/>
    </row>
    <row r="76" spans="1:24" x14ac:dyDescent="0.25">
      <c r="A76" s="151"/>
      <c r="B76" s="4">
        <f t="shared" si="51"/>
        <v>43952</v>
      </c>
      <c r="C76" s="5">
        <v>8.93</v>
      </c>
      <c r="D76" s="5">
        <v>7.03</v>
      </c>
      <c r="E76" s="5">
        <f t="shared" si="49"/>
        <v>8.93</v>
      </c>
      <c r="F76" s="5">
        <f t="shared" si="50"/>
        <v>7.98</v>
      </c>
      <c r="G76" s="146"/>
      <c r="H76" s="149"/>
      <c r="I76" s="6">
        <f t="shared" si="57"/>
        <v>44743</v>
      </c>
      <c r="J76" s="7">
        <v>13.07</v>
      </c>
      <c r="K76" s="7">
        <v>14.72</v>
      </c>
      <c r="L76" s="7">
        <f t="shared" si="54"/>
        <v>14.72</v>
      </c>
      <c r="M76" s="7">
        <f t="shared" si="55"/>
        <v>13.895</v>
      </c>
      <c r="N76" s="7">
        <f t="shared" si="56"/>
        <v>0.82500000000000107</v>
      </c>
      <c r="O76" s="7">
        <f t="shared" si="39"/>
        <v>1.7293749999999999</v>
      </c>
      <c r="P76" s="8"/>
      <c r="Q76" s="144"/>
      <c r="R76" s="6">
        <f t="shared" si="42"/>
        <v>43617</v>
      </c>
      <c r="S76" s="7">
        <v>7.74</v>
      </c>
      <c r="T76" s="7">
        <v>7.56</v>
      </c>
      <c r="U76" s="7">
        <f t="shared" si="40"/>
        <v>7.74</v>
      </c>
      <c r="V76" s="7">
        <v>7.22</v>
      </c>
      <c r="W76" s="7">
        <f t="shared" si="41"/>
        <v>0.52000000000000046</v>
      </c>
      <c r="X76" s="150"/>
    </row>
    <row r="77" spans="1:24" x14ac:dyDescent="0.25">
      <c r="A77" s="151"/>
      <c r="B77" s="4">
        <f>EDATE(B76,1)</f>
        <v>43983</v>
      </c>
      <c r="C77" s="5">
        <v>6.68</v>
      </c>
      <c r="D77" s="5">
        <v>5.99</v>
      </c>
      <c r="E77" s="5">
        <f t="shared" si="49"/>
        <v>6.68</v>
      </c>
      <c r="F77" s="5">
        <f t="shared" si="50"/>
        <v>6.335</v>
      </c>
      <c r="G77" s="146"/>
      <c r="H77" s="149"/>
      <c r="I77" s="6">
        <f>EDATE(I76,1)</f>
        <v>44774</v>
      </c>
      <c r="J77" s="7">
        <v>11.19</v>
      </c>
      <c r="K77" s="7">
        <v>14.83</v>
      </c>
      <c r="L77" s="7">
        <f t="shared" si="54"/>
        <v>14.83</v>
      </c>
      <c r="M77" s="7">
        <f t="shared" si="55"/>
        <v>13.01</v>
      </c>
      <c r="N77" s="7">
        <f t="shared" si="56"/>
        <v>1.8200000000000003</v>
      </c>
      <c r="O77" s="7">
        <f t="shared" si="39"/>
        <v>1.730833333333333</v>
      </c>
      <c r="P77" s="8"/>
      <c r="Q77" s="144"/>
      <c r="R77" s="6">
        <f t="shared" si="42"/>
        <v>43647</v>
      </c>
      <c r="S77" s="7">
        <v>7.09</v>
      </c>
      <c r="T77" s="7">
        <v>7.78</v>
      </c>
      <c r="U77" s="23">
        <f t="shared" si="40"/>
        <v>7.78</v>
      </c>
      <c r="V77" s="23">
        <v>8.4499999999999993</v>
      </c>
      <c r="W77" s="23">
        <f t="shared" si="41"/>
        <v>-0.66999999999999904</v>
      </c>
      <c r="X77" s="150"/>
    </row>
    <row r="78" spans="1:24" ht="15.75" thickBot="1" x14ac:dyDescent="0.3">
      <c r="A78" s="151"/>
      <c r="B78" s="4">
        <f t="shared" si="51"/>
        <v>44013</v>
      </c>
      <c r="C78" s="5">
        <v>13.29</v>
      </c>
      <c r="D78" s="5">
        <v>6.46</v>
      </c>
      <c r="E78" s="5">
        <f t="shared" si="49"/>
        <v>13.29</v>
      </c>
      <c r="F78" s="5">
        <f t="shared" si="50"/>
        <v>9.875</v>
      </c>
      <c r="G78" s="147"/>
      <c r="H78" s="149"/>
      <c r="I78" s="6">
        <f t="shared" si="57"/>
        <v>44805</v>
      </c>
      <c r="J78" s="7">
        <v>8.84</v>
      </c>
      <c r="K78" s="7">
        <v>13.82</v>
      </c>
      <c r="L78" s="7">
        <f t="shared" si="54"/>
        <v>13.82</v>
      </c>
      <c r="M78" s="7">
        <f t="shared" si="55"/>
        <v>11.33</v>
      </c>
      <c r="N78" s="7">
        <f t="shared" si="56"/>
        <v>2.4900000000000002</v>
      </c>
      <c r="O78" s="7">
        <f t="shared" si="39"/>
        <v>1.7302083333333329</v>
      </c>
      <c r="P78" s="8"/>
      <c r="R78" s="24" t="s">
        <v>38</v>
      </c>
      <c r="S78" s="25">
        <f>AVERAGE(S42:S77)</f>
        <v>6.8986111111111095</v>
      </c>
      <c r="T78" s="25">
        <f>AVERAGE(T42:T77)</f>
        <v>6.2316666666666665</v>
      </c>
      <c r="U78" s="25">
        <f>AVERAGE(U42:U77)</f>
        <v>7.1374999999999993</v>
      </c>
      <c r="V78" s="25">
        <f>AVERAGE(V42:V77)</f>
        <v>6.9747222222222227</v>
      </c>
      <c r="W78" s="26">
        <f>ROUNDDOWN(U78-V78,2)</f>
        <v>0.16</v>
      </c>
      <c r="X78" s="150"/>
    </row>
    <row r="79" spans="1:24" ht="15.75" thickBot="1" x14ac:dyDescent="0.3">
      <c r="A79" s="17"/>
      <c r="B79" s="18" t="s">
        <v>35</v>
      </c>
      <c r="C79" s="19">
        <f>AVERAGE(C56:C78)</f>
        <v>8.3313043478260873</v>
      </c>
      <c r="D79" s="19">
        <f>AVERAGE(D56:D78)</f>
        <v>7.4717391304347851</v>
      </c>
      <c r="E79" s="19">
        <f>AVERAGE(E56:E78)</f>
        <v>8.6326086956521735</v>
      </c>
      <c r="F79" s="19">
        <f>AVERAGE(F56:F78)</f>
        <v>7.901521739130434</v>
      </c>
      <c r="G79" s="20">
        <f>ROUNDDOWN(E79-F79,2)</f>
        <v>0.73</v>
      </c>
      <c r="H79" s="21"/>
      <c r="I79" s="6">
        <f t="shared" si="57"/>
        <v>44835</v>
      </c>
      <c r="J79" s="7">
        <v>7.04</v>
      </c>
      <c r="K79" s="7">
        <v>12.67</v>
      </c>
      <c r="L79" s="7">
        <f t="shared" si="54"/>
        <v>12.67</v>
      </c>
      <c r="M79" s="7">
        <f t="shared" si="55"/>
        <v>9.8550000000000004</v>
      </c>
      <c r="N79" s="7">
        <f t="shared" si="56"/>
        <v>2.8149999999999995</v>
      </c>
      <c r="O79" s="7">
        <f t="shared" si="39"/>
        <v>1.7164583333333325</v>
      </c>
      <c r="P79" s="8"/>
      <c r="Q79" s="144" t="s">
        <v>43</v>
      </c>
      <c r="R79" s="6">
        <v>42948</v>
      </c>
      <c r="S79" s="7">
        <v>5.07</v>
      </c>
      <c r="T79" s="7">
        <v>6.55</v>
      </c>
      <c r="U79" s="7">
        <f t="shared" ref="U79:U143" si="58">MAX(S79:T79)</f>
        <v>6.55</v>
      </c>
      <c r="V79" s="7">
        <v>6.25</v>
      </c>
      <c r="W79" s="7">
        <f>+U79-V79</f>
        <v>0.29999999999999982</v>
      </c>
      <c r="X79" s="22"/>
    </row>
    <row r="80" spans="1:24" x14ac:dyDescent="0.25">
      <c r="A80" s="151" t="s">
        <v>44</v>
      </c>
      <c r="B80" s="4">
        <v>43678</v>
      </c>
      <c r="C80" s="5">
        <v>8.27</v>
      </c>
      <c r="D80" s="5">
        <v>7.87</v>
      </c>
      <c r="E80" s="5">
        <f t="shared" ref="E80:E103" si="59">MAX(C80:D80)</f>
        <v>8.27</v>
      </c>
      <c r="F80" s="5">
        <f t="shared" ref="F80:F103" si="60">AVERAGE(C80:D80)</f>
        <v>8.07</v>
      </c>
      <c r="G80" s="146" t="s">
        <v>30</v>
      </c>
      <c r="H80" s="149"/>
      <c r="I80" s="6">
        <f t="shared" si="57"/>
        <v>44866</v>
      </c>
      <c r="J80" s="7">
        <v>9.17</v>
      </c>
      <c r="K80" s="7">
        <v>12.61</v>
      </c>
      <c r="L80" s="7">
        <f t="shared" si="54"/>
        <v>12.61</v>
      </c>
      <c r="M80" s="7">
        <f t="shared" si="55"/>
        <v>10.89</v>
      </c>
      <c r="N80" s="7">
        <f t="shared" si="56"/>
        <v>1.7199999999999989</v>
      </c>
      <c r="O80" s="7">
        <f t="shared" si="39"/>
        <v>1.6874999999999993</v>
      </c>
      <c r="P80" s="8"/>
      <c r="Q80" s="144"/>
      <c r="R80" s="6">
        <f>EDATE(R79,1)</f>
        <v>42979</v>
      </c>
      <c r="S80" s="7">
        <v>6.21</v>
      </c>
      <c r="T80" s="7">
        <v>6.33</v>
      </c>
      <c r="U80" s="7">
        <f t="shared" si="58"/>
        <v>6.33</v>
      </c>
      <c r="V80" s="7">
        <v>6.59</v>
      </c>
      <c r="W80" s="7">
        <f t="shared" ref="W80:W144" si="61">+U80-V80</f>
        <v>-0.25999999999999979</v>
      </c>
      <c r="X80" s="150"/>
    </row>
    <row r="81" spans="1:24" ht="15.75" thickBot="1" x14ac:dyDescent="0.3">
      <c r="A81" s="151"/>
      <c r="B81" s="4">
        <f>EDATE(B80,1)</f>
        <v>43709</v>
      </c>
      <c r="C81" s="5">
        <v>8.49</v>
      </c>
      <c r="D81" s="5">
        <v>7.76</v>
      </c>
      <c r="E81" s="5">
        <f t="shared" si="59"/>
        <v>8.49</v>
      </c>
      <c r="F81" s="5">
        <f t="shared" si="60"/>
        <v>8.125</v>
      </c>
      <c r="G81" s="146"/>
      <c r="H81" s="149"/>
      <c r="I81" s="6">
        <f t="shared" si="57"/>
        <v>44896</v>
      </c>
      <c r="J81" s="7">
        <v>9.6300000000000008</v>
      </c>
      <c r="K81" s="7">
        <v>11.78</v>
      </c>
      <c r="L81" s="7">
        <f t="shared" si="54"/>
        <v>11.78</v>
      </c>
      <c r="M81" s="7">
        <f t="shared" si="55"/>
        <v>10.705</v>
      </c>
      <c r="N81" s="7">
        <f t="shared" si="56"/>
        <v>1.0749999999999993</v>
      </c>
      <c r="O81" s="23">
        <f t="shared" si="39"/>
        <v>1.6629166666666662</v>
      </c>
      <c r="P81" s="8"/>
      <c r="Q81" s="144"/>
      <c r="R81" s="6">
        <f t="shared" ref="R81:R144" si="62">EDATE(R80,1)</f>
        <v>43009</v>
      </c>
      <c r="S81" s="7">
        <v>6.67</v>
      </c>
      <c r="T81" s="7">
        <v>6.14</v>
      </c>
      <c r="U81" s="7">
        <f t="shared" si="58"/>
        <v>6.67</v>
      </c>
      <c r="V81" s="7">
        <v>7.63</v>
      </c>
      <c r="W81" s="7">
        <f t="shared" si="61"/>
        <v>-0.96</v>
      </c>
      <c r="X81" s="150"/>
    </row>
    <row r="82" spans="1:24" ht="15.75" thickBot="1" x14ac:dyDescent="0.3">
      <c r="A82" s="151"/>
      <c r="B82" s="4">
        <f t="shared" ref="B82:B103" si="63">EDATE(B81,1)</f>
        <v>43739</v>
      </c>
      <c r="C82" s="5">
        <v>9.26</v>
      </c>
      <c r="D82" s="5">
        <v>7.84</v>
      </c>
      <c r="E82" s="5">
        <f t="shared" si="59"/>
        <v>9.26</v>
      </c>
      <c r="F82" s="5">
        <f t="shared" si="60"/>
        <v>8.5500000000000007</v>
      </c>
      <c r="G82" s="146"/>
      <c r="H82" s="149"/>
      <c r="I82" s="6">
        <f t="shared" si="57"/>
        <v>44927</v>
      </c>
      <c r="J82" s="7">
        <v>9.5399999999999991</v>
      </c>
      <c r="K82" s="7">
        <v>11.62</v>
      </c>
      <c r="L82" s="7">
        <f t="shared" si="54"/>
        <v>11.62</v>
      </c>
      <c r="M82" s="7">
        <f t="shared" si="55"/>
        <v>10.579999999999998</v>
      </c>
      <c r="N82" s="27">
        <f t="shared" si="56"/>
        <v>1.0400000000000009</v>
      </c>
      <c r="O82" s="38">
        <f t="shared" si="39"/>
        <v>1.5762499999999999</v>
      </c>
      <c r="P82" s="39"/>
      <c r="Q82" s="144"/>
      <c r="R82" s="6">
        <f t="shared" si="62"/>
        <v>43040</v>
      </c>
      <c r="S82" s="7">
        <v>7.28</v>
      </c>
      <c r="T82" s="7">
        <v>5.88</v>
      </c>
      <c r="U82" s="7">
        <f t="shared" si="58"/>
        <v>7.28</v>
      </c>
      <c r="V82" s="7">
        <v>8.23</v>
      </c>
      <c r="W82" s="7">
        <f t="shared" si="61"/>
        <v>-0.95000000000000018</v>
      </c>
      <c r="X82" s="150"/>
    </row>
    <row r="83" spans="1:24" x14ac:dyDescent="0.25">
      <c r="A83" s="151"/>
      <c r="B83" s="4">
        <f t="shared" si="63"/>
        <v>43770</v>
      </c>
      <c r="C83" s="5">
        <v>10.42</v>
      </c>
      <c r="D83" s="5">
        <v>8.32</v>
      </c>
      <c r="E83" s="5">
        <f t="shared" si="59"/>
        <v>10.42</v>
      </c>
      <c r="F83" s="5">
        <f t="shared" si="60"/>
        <v>9.370000000000001</v>
      </c>
      <c r="G83" s="146"/>
      <c r="H83" s="149"/>
      <c r="I83" s="6">
        <f t="shared" si="57"/>
        <v>44958</v>
      </c>
      <c r="J83" s="7">
        <v>10.28</v>
      </c>
      <c r="K83" s="7">
        <v>11</v>
      </c>
      <c r="L83" s="7">
        <f t="shared" si="54"/>
        <v>11</v>
      </c>
      <c r="M83" s="7">
        <f t="shared" si="55"/>
        <v>10.64</v>
      </c>
      <c r="N83" s="7">
        <f t="shared" si="56"/>
        <v>0.35999999999999943</v>
      </c>
      <c r="O83" s="37">
        <f t="shared" si="39"/>
        <v>1.536875</v>
      </c>
      <c r="P83" s="8"/>
      <c r="Q83" s="144"/>
      <c r="R83" s="6">
        <f t="shared" si="62"/>
        <v>43070</v>
      </c>
      <c r="S83" s="7">
        <v>8.3000000000000007</v>
      </c>
      <c r="T83" s="7">
        <v>5.24</v>
      </c>
      <c r="U83" s="7">
        <f t="shared" si="58"/>
        <v>8.3000000000000007</v>
      </c>
      <c r="V83" s="7">
        <v>6.95</v>
      </c>
      <c r="W83" s="7">
        <f t="shared" si="61"/>
        <v>1.3500000000000005</v>
      </c>
      <c r="X83" s="150"/>
    </row>
    <row r="84" spans="1:24" x14ac:dyDescent="0.25">
      <c r="A84" s="151"/>
      <c r="B84" s="4">
        <f t="shared" si="63"/>
        <v>43800</v>
      </c>
      <c r="C84" s="5">
        <v>13.01</v>
      </c>
      <c r="D84" s="5">
        <v>8.73</v>
      </c>
      <c r="E84" s="5">
        <f t="shared" si="59"/>
        <v>13.01</v>
      </c>
      <c r="F84" s="5">
        <f t="shared" si="60"/>
        <v>10.870000000000001</v>
      </c>
      <c r="G84" s="146"/>
      <c r="H84" s="149"/>
      <c r="I84" s="6">
        <f t="shared" si="57"/>
        <v>44986</v>
      </c>
      <c r="J84" s="7">
        <v>8.49</v>
      </c>
      <c r="K84" s="7">
        <v>9.6</v>
      </c>
      <c r="L84" s="7">
        <f t="shared" si="54"/>
        <v>9.6</v>
      </c>
      <c r="M84" s="7">
        <f t="shared" si="55"/>
        <v>9.0449999999999999</v>
      </c>
      <c r="N84" s="7">
        <f t="shared" si="56"/>
        <v>0.55499999999999972</v>
      </c>
      <c r="O84" s="7">
        <f t="shared" si="39"/>
        <v>1.5822916666666664</v>
      </c>
      <c r="P84" s="8"/>
      <c r="Q84" s="144"/>
      <c r="R84" s="6">
        <f t="shared" si="62"/>
        <v>43101</v>
      </c>
      <c r="S84" s="7">
        <v>6.98</v>
      </c>
      <c r="T84" s="7">
        <v>5</v>
      </c>
      <c r="U84" s="7">
        <f t="shared" si="58"/>
        <v>6.98</v>
      </c>
      <c r="V84" s="7">
        <v>5.61</v>
      </c>
      <c r="W84" s="7">
        <f t="shared" si="61"/>
        <v>1.37</v>
      </c>
      <c r="X84" s="150"/>
    </row>
    <row r="85" spans="1:24" x14ac:dyDescent="0.25">
      <c r="A85" s="151"/>
      <c r="B85" s="4">
        <f t="shared" si="63"/>
        <v>43831</v>
      </c>
      <c r="C85" s="5">
        <v>12.65</v>
      </c>
      <c r="D85" s="5">
        <v>9.2799999999999994</v>
      </c>
      <c r="E85" s="5">
        <f t="shared" si="59"/>
        <v>12.65</v>
      </c>
      <c r="F85" s="5">
        <f t="shared" si="60"/>
        <v>10.965</v>
      </c>
      <c r="G85" s="146"/>
      <c r="H85" s="149"/>
      <c r="I85" s="6">
        <f t="shared" si="57"/>
        <v>45017</v>
      </c>
      <c r="J85" s="7">
        <v>8.4600000000000009</v>
      </c>
      <c r="K85" s="7">
        <v>9.3699999999999992</v>
      </c>
      <c r="L85" s="7">
        <f t="shared" si="54"/>
        <v>9.3699999999999992</v>
      </c>
      <c r="M85" s="7">
        <f t="shared" si="55"/>
        <v>8.9149999999999991</v>
      </c>
      <c r="N85" s="7">
        <f t="shared" si="56"/>
        <v>0.45500000000000007</v>
      </c>
      <c r="O85" s="7">
        <f t="shared" si="39"/>
        <v>1.6308333333333334</v>
      </c>
      <c r="P85" s="8"/>
      <c r="Q85" s="144"/>
      <c r="R85" s="6">
        <f t="shared" si="62"/>
        <v>43132</v>
      </c>
      <c r="S85" s="7">
        <v>5.71</v>
      </c>
      <c r="T85" s="7">
        <v>4.68</v>
      </c>
      <c r="U85" s="7">
        <f t="shared" si="58"/>
        <v>5.71</v>
      </c>
      <c r="V85" s="7">
        <v>5.37</v>
      </c>
      <c r="W85" s="7">
        <f t="shared" si="61"/>
        <v>0.33999999999999986</v>
      </c>
      <c r="X85" s="150"/>
    </row>
    <row r="86" spans="1:24" x14ac:dyDescent="0.25">
      <c r="A86" s="151"/>
      <c r="B86" s="4">
        <f t="shared" si="63"/>
        <v>43862</v>
      </c>
      <c r="C86" s="5">
        <v>9.9</v>
      </c>
      <c r="D86" s="5">
        <v>9.5399999999999991</v>
      </c>
      <c r="E86" s="5">
        <f t="shared" si="59"/>
        <v>9.9</v>
      </c>
      <c r="F86" s="5">
        <f t="shared" si="60"/>
        <v>9.7199999999999989</v>
      </c>
      <c r="G86" s="146"/>
      <c r="H86" s="149"/>
      <c r="I86" s="6">
        <f t="shared" si="57"/>
        <v>45047</v>
      </c>
      <c r="J86" s="7">
        <v>10.37</v>
      </c>
      <c r="K86" s="7">
        <v>9.08</v>
      </c>
      <c r="L86" s="7">
        <f t="shared" si="54"/>
        <v>10.37</v>
      </c>
      <c r="M86" s="7">
        <f t="shared" si="55"/>
        <v>9.7249999999999996</v>
      </c>
      <c r="N86" s="7">
        <f t="shared" si="56"/>
        <v>0.64499999999999957</v>
      </c>
      <c r="O86" s="7">
        <f t="shared" si="39"/>
        <v>1.6589583333333333</v>
      </c>
      <c r="P86" s="8"/>
      <c r="Q86" s="144"/>
      <c r="R86" s="6">
        <f t="shared" si="62"/>
        <v>43160</v>
      </c>
      <c r="S86" s="7">
        <v>5.38</v>
      </c>
      <c r="T86" s="7">
        <v>4.8499999999999996</v>
      </c>
      <c r="U86" s="7">
        <f t="shared" si="58"/>
        <v>5.38</v>
      </c>
      <c r="V86" s="7">
        <v>5.93</v>
      </c>
      <c r="W86" s="7">
        <f t="shared" si="61"/>
        <v>-0.54999999999999982</v>
      </c>
      <c r="X86" s="150"/>
    </row>
    <row r="87" spans="1:24" x14ac:dyDescent="0.25">
      <c r="A87" s="151"/>
      <c r="B87" s="4">
        <f t="shared" si="63"/>
        <v>43891</v>
      </c>
      <c r="C87" s="5">
        <v>10.47</v>
      </c>
      <c r="D87" s="5">
        <v>9.68</v>
      </c>
      <c r="E87" s="5">
        <f t="shared" si="59"/>
        <v>10.47</v>
      </c>
      <c r="F87" s="5">
        <f t="shared" si="60"/>
        <v>10.074999999999999</v>
      </c>
      <c r="G87" s="146"/>
      <c r="H87" s="149"/>
      <c r="I87" s="6">
        <f t="shared" si="57"/>
        <v>45078</v>
      </c>
      <c r="J87" s="7">
        <v>7.17</v>
      </c>
      <c r="K87" s="7">
        <v>8.7799999999999994</v>
      </c>
      <c r="L87" s="7">
        <f t="shared" si="54"/>
        <v>8.7799999999999994</v>
      </c>
      <c r="M87" s="7">
        <f t="shared" si="55"/>
        <v>7.9749999999999996</v>
      </c>
      <c r="N87" s="7">
        <f t="shared" si="56"/>
        <v>0.80499999999999972</v>
      </c>
      <c r="O87" s="7">
        <f t="shared" si="39"/>
        <v>1.6431249999999997</v>
      </c>
      <c r="P87" s="8"/>
      <c r="Q87" s="144"/>
      <c r="R87" s="6">
        <f t="shared" si="62"/>
        <v>43191</v>
      </c>
      <c r="S87" s="7">
        <v>5.82</v>
      </c>
      <c r="T87" s="7">
        <v>4.71</v>
      </c>
      <c r="U87" s="7">
        <f t="shared" si="58"/>
        <v>5.82</v>
      </c>
      <c r="V87" s="7">
        <v>5.89</v>
      </c>
      <c r="W87" s="7">
        <f t="shared" si="61"/>
        <v>-6.9999999999999396E-2</v>
      </c>
      <c r="X87" s="150"/>
    </row>
    <row r="88" spans="1:24" x14ac:dyDescent="0.25">
      <c r="A88" s="151"/>
      <c r="B88" s="4">
        <f t="shared" si="63"/>
        <v>43922</v>
      </c>
      <c r="C88" s="5">
        <v>10.039999999999999</v>
      </c>
      <c r="D88" s="5">
        <v>8.85</v>
      </c>
      <c r="E88" s="5">
        <f t="shared" si="59"/>
        <v>10.039999999999999</v>
      </c>
      <c r="F88" s="5">
        <f t="shared" si="60"/>
        <v>9.4450000000000003</v>
      </c>
      <c r="G88" s="146"/>
      <c r="H88" s="149"/>
      <c r="I88" s="6">
        <f t="shared" si="57"/>
        <v>45108</v>
      </c>
      <c r="J88" s="7"/>
      <c r="K88" s="7"/>
      <c r="L88" s="7">
        <f t="shared" si="54"/>
        <v>0</v>
      </c>
      <c r="M88" s="7"/>
      <c r="N88" s="7"/>
      <c r="O88" s="7">
        <f t="shared" si="39"/>
        <v>1.6337499999999998</v>
      </c>
      <c r="P88" s="8"/>
      <c r="Q88" s="144"/>
      <c r="R88" s="6">
        <f t="shared" si="62"/>
        <v>43221</v>
      </c>
      <c r="S88" s="7">
        <v>5.98</v>
      </c>
      <c r="T88" s="7">
        <v>4.75</v>
      </c>
      <c r="U88" s="7">
        <f t="shared" si="58"/>
        <v>5.98</v>
      </c>
      <c r="V88" s="7">
        <v>6.21</v>
      </c>
      <c r="W88" s="7">
        <f t="shared" si="61"/>
        <v>-0.22999999999999954</v>
      </c>
      <c r="X88" s="150"/>
    </row>
    <row r="89" spans="1:24" x14ac:dyDescent="0.25">
      <c r="A89" s="151"/>
      <c r="B89" s="4">
        <f t="shared" si="63"/>
        <v>43952</v>
      </c>
      <c r="C89" s="5">
        <v>8.93</v>
      </c>
      <c r="D89" s="5">
        <v>7.03</v>
      </c>
      <c r="E89" s="5">
        <f t="shared" si="59"/>
        <v>8.93</v>
      </c>
      <c r="F89" s="5">
        <f t="shared" si="60"/>
        <v>7.98</v>
      </c>
      <c r="G89" s="146"/>
      <c r="H89" s="149"/>
      <c r="I89" s="6">
        <f t="shared" si="57"/>
        <v>45139</v>
      </c>
      <c r="J89" s="7"/>
      <c r="K89" s="7"/>
      <c r="L89" s="7">
        <f t="shared" si="54"/>
        <v>0</v>
      </c>
      <c r="M89" s="7"/>
      <c r="N89" s="7"/>
      <c r="O89" s="7">
        <f t="shared" si="39"/>
        <v>1.5258333333333336</v>
      </c>
      <c r="P89" s="8"/>
      <c r="Q89" s="144"/>
      <c r="R89" s="6">
        <f t="shared" si="62"/>
        <v>43252</v>
      </c>
      <c r="S89" s="7">
        <v>6.35</v>
      </c>
      <c r="T89" s="7">
        <v>5.63</v>
      </c>
      <c r="U89" s="7">
        <f t="shared" si="58"/>
        <v>6.35</v>
      </c>
      <c r="V89" s="7">
        <v>6.08</v>
      </c>
      <c r="W89" s="7">
        <f t="shared" si="61"/>
        <v>0.26999999999999957</v>
      </c>
      <c r="X89" s="150"/>
    </row>
    <row r="90" spans="1:24" x14ac:dyDescent="0.25">
      <c r="A90" s="151"/>
      <c r="B90" s="4">
        <f t="shared" si="63"/>
        <v>43983</v>
      </c>
      <c r="C90" s="5">
        <v>6.68</v>
      </c>
      <c r="D90" s="5">
        <v>5.99</v>
      </c>
      <c r="E90" s="5">
        <f t="shared" si="59"/>
        <v>6.68</v>
      </c>
      <c r="F90" s="5">
        <f t="shared" si="60"/>
        <v>6.335</v>
      </c>
      <c r="G90" s="146"/>
      <c r="H90" s="149"/>
      <c r="I90" s="6">
        <f t="shared" si="57"/>
        <v>45170</v>
      </c>
      <c r="J90" s="7"/>
      <c r="K90" s="7"/>
      <c r="L90" s="7">
        <f t="shared" si="54"/>
        <v>0</v>
      </c>
      <c r="M90" s="7"/>
      <c r="N90" s="7"/>
      <c r="O90" s="7">
        <f t="shared" si="39"/>
        <v>1.3733333333333337</v>
      </c>
      <c r="P90" s="8"/>
      <c r="Q90" s="144"/>
      <c r="R90" s="6">
        <f t="shared" si="62"/>
        <v>43282</v>
      </c>
      <c r="S90" s="7">
        <v>6.25</v>
      </c>
      <c r="T90" s="7">
        <v>5.85</v>
      </c>
      <c r="U90" s="7">
        <f t="shared" si="58"/>
        <v>6.25</v>
      </c>
      <c r="V90" s="7">
        <v>5.44</v>
      </c>
      <c r="W90" s="7">
        <f t="shared" si="61"/>
        <v>0.80999999999999961</v>
      </c>
      <c r="X90" s="150"/>
    </row>
    <row r="91" spans="1:24" x14ac:dyDescent="0.25">
      <c r="A91" s="151"/>
      <c r="B91" s="4">
        <f t="shared" si="63"/>
        <v>44013</v>
      </c>
      <c r="C91" s="5">
        <v>13.29</v>
      </c>
      <c r="D91" s="5">
        <v>6.46</v>
      </c>
      <c r="E91" s="5">
        <f t="shared" si="59"/>
        <v>13.29</v>
      </c>
      <c r="F91" s="5">
        <f t="shared" si="60"/>
        <v>9.875</v>
      </c>
      <c r="G91" s="146"/>
      <c r="H91" s="149"/>
      <c r="I91" s="6">
        <f t="shared" si="57"/>
        <v>45200</v>
      </c>
      <c r="J91" s="7"/>
      <c r="K91" s="7"/>
      <c r="L91" s="7">
        <f t="shared" si="54"/>
        <v>0</v>
      </c>
      <c r="M91" s="7"/>
      <c r="N91" s="7"/>
      <c r="O91" s="7">
        <f t="shared" si="39"/>
        <v>1.2625000000000004</v>
      </c>
      <c r="P91" s="8"/>
      <c r="Q91" s="144"/>
      <c r="R91" s="6">
        <f t="shared" si="62"/>
        <v>43313</v>
      </c>
      <c r="S91" s="7">
        <v>5.39</v>
      </c>
      <c r="T91" s="7">
        <v>5.46</v>
      </c>
      <c r="U91" s="7">
        <f t="shared" si="58"/>
        <v>5.46</v>
      </c>
      <c r="V91" s="7">
        <v>6.06</v>
      </c>
      <c r="W91" s="7">
        <f t="shared" si="61"/>
        <v>-0.59999999999999964</v>
      </c>
      <c r="X91" s="150"/>
    </row>
    <row r="92" spans="1:24" x14ac:dyDescent="0.25">
      <c r="A92" s="151"/>
      <c r="B92" s="4">
        <f t="shared" si="63"/>
        <v>44044</v>
      </c>
      <c r="C92" s="5">
        <v>18.079999999999998</v>
      </c>
      <c r="D92" s="5">
        <v>7.12</v>
      </c>
      <c r="E92" s="5">
        <f t="shared" si="59"/>
        <v>18.079999999999998</v>
      </c>
      <c r="F92" s="5">
        <f t="shared" si="60"/>
        <v>12.6</v>
      </c>
      <c r="G92" s="146"/>
      <c r="H92" s="149"/>
      <c r="I92" s="6">
        <f t="shared" si="57"/>
        <v>45231</v>
      </c>
      <c r="J92" s="7"/>
      <c r="K92" s="7"/>
      <c r="L92" s="7">
        <f t="shared" si="54"/>
        <v>0</v>
      </c>
      <c r="M92" s="7"/>
      <c r="N92" s="7"/>
      <c r="O92" s="7">
        <f t="shared" si="39"/>
        <v>1.3056250000000003</v>
      </c>
      <c r="P92" s="8"/>
      <c r="Q92" s="144"/>
      <c r="R92" s="6">
        <f t="shared" si="62"/>
        <v>43344</v>
      </c>
      <c r="S92" s="7">
        <v>5.92</v>
      </c>
      <c r="T92" s="7">
        <v>5.73</v>
      </c>
      <c r="U92" s="7">
        <f t="shared" si="58"/>
        <v>5.92</v>
      </c>
      <c r="V92" s="7">
        <v>7.45</v>
      </c>
      <c r="W92" s="7">
        <f t="shared" si="61"/>
        <v>-1.5300000000000002</v>
      </c>
      <c r="X92" s="150"/>
    </row>
    <row r="93" spans="1:24" x14ac:dyDescent="0.25">
      <c r="A93" s="151"/>
      <c r="B93" s="4">
        <f t="shared" si="63"/>
        <v>44075</v>
      </c>
      <c r="C93" s="5">
        <v>17.43</v>
      </c>
      <c r="D93" s="5">
        <v>7.13</v>
      </c>
      <c r="E93" s="5">
        <f t="shared" si="59"/>
        <v>17.43</v>
      </c>
      <c r="F93" s="5">
        <f t="shared" si="60"/>
        <v>12.28</v>
      </c>
      <c r="G93" s="146"/>
      <c r="H93" s="149"/>
      <c r="I93" s="6">
        <f t="shared" si="57"/>
        <v>45261</v>
      </c>
      <c r="J93" s="7"/>
      <c r="K93" s="7"/>
      <c r="L93" s="7">
        <f t="shared" si="54"/>
        <v>0</v>
      </c>
      <c r="M93" s="7"/>
      <c r="N93" s="7"/>
      <c r="O93" s="7">
        <f t="shared" si="39"/>
        <v>1.2091666666666667</v>
      </c>
      <c r="P93" s="8"/>
      <c r="Q93" s="144"/>
      <c r="R93" s="6">
        <f t="shared" si="62"/>
        <v>43374</v>
      </c>
      <c r="S93" s="7">
        <v>7.71</v>
      </c>
      <c r="T93" s="7">
        <v>6.11</v>
      </c>
      <c r="U93" s="7">
        <f t="shared" si="58"/>
        <v>7.71</v>
      </c>
      <c r="V93" s="7">
        <v>6.83</v>
      </c>
      <c r="W93" s="7">
        <f t="shared" si="61"/>
        <v>0.87999999999999989</v>
      </c>
      <c r="X93" s="150"/>
    </row>
    <row r="94" spans="1:24" x14ac:dyDescent="0.25">
      <c r="A94" s="151"/>
      <c r="B94" s="4">
        <f t="shared" si="63"/>
        <v>44105</v>
      </c>
      <c r="C94" s="5">
        <v>11.01</v>
      </c>
      <c r="D94" s="5">
        <v>7.45</v>
      </c>
      <c r="E94" s="5">
        <f t="shared" si="59"/>
        <v>11.01</v>
      </c>
      <c r="F94" s="5">
        <f t="shared" si="60"/>
        <v>9.23</v>
      </c>
      <c r="G94" s="146"/>
      <c r="H94" s="149"/>
      <c r="I94" s="6">
        <f t="shared" si="57"/>
        <v>45292</v>
      </c>
      <c r="J94" s="7"/>
      <c r="K94" s="7"/>
      <c r="L94" s="7">
        <f t="shared" si="54"/>
        <v>0</v>
      </c>
      <c r="M94" s="7"/>
      <c r="N94" s="7"/>
      <c r="O94" s="7">
        <f t="shared" si="39"/>
        <v>1.0068749999999997</v>
      </c>
      <c r="P94" s="8"/>
      <c r="Q94" s="144"/>
      <c r="R94" s="6">
        <f t="shared" si="62"/>
        <v>43405</v>
      </c>
      <c r="S94" s="7">
        <v>6.81</v>
      </c>
      <c r="T94" s="7">
        <v>6.26</v>
      </c>
      <c r="U94" s="7">
        <f t="shared" si="58"/>
        <v>6.81</v>
      </c>
      <c r="V94" s="7">
        <v>5.76</v>
      </c>
      <c r="W94" s="7">
        <f t="shared" si="61"/>
        <v>1.0499999999999998</v>
      </c>
      <c r="X94" s="150"/>
    </row>
    <row r="95" spans="1:24" x14ac:dyDescent="0.25">
      <c r="A95" s="151"/>
      <c r="B95" s="4">
        <f t="shared" si="63"/>
        <v>44136</v>
      </c>
      <c r="C95" s="5">
        <v>16.07</v>
      </c>
      <c r="D95" s="5">
        <v>8</v>
      </c>
      <c r="E95" s="5">
        <f t="shared" si="59"/>
        <v>16.07</v>
      </c>
      <c r="F95" s="5">
        <f t="shared" si="60"/>
        <v>12.035</v>
      </c>
      <c r="G95" s="146"/>
      <c r="H95" s="149"/>
      <c r="I95" s="6">
        <f t="shared" si="57"/>
        <v>45323</v>
      </c>
      <c r="J95" s="7"/>
      <c r="K95" s="7"/>
      <c r="L95" s="7">
        <f t="shared" si="54"/>
        <v>0</v>
      </c>
      <c r="M95" s="7"/>
      <c r="N95" s="7"/>
      <c r="O95" s="7">
        <f t="shared" si="39"/>
        <v>1.0102083333333332</v>
      </c>
      <c r="P95" s="8"/>
      <c r="Q95" s="144"/>
      <c r="R95" s="6">
        <f t="shared" si="62"/>
        <v>43435</v>
      </c>
      <c r="S95" s="7">
        <v>5.85</v>
      </c>
      <c r="T95" s="7">
        <v>6.42</v>
      </c>
      <c r="U95" s="7">
        <f t="shared" si="58"/>
        <v>6.42</v>
      </c>
      <c r="V95" s="7">
        <v>5.18</v>
      </c>
      <c r="W95" s="7">
        <f t="shared" si="61"/>
        <v>1.2400000000000002</v>
      </c>
      <c r="X95" s="150"/>
    </row>
    <row r="96" spans="1:24" x14ac:dyDescent="0.25">
      <c r="A96" s="151"/>
      <c r="B96" s="4">
        <f t="shared" si="63"/>
        <v>44166</v>
      </c>
      <c r="C96" s="5">
        <v>20.07</v>
      </c>
      <c r="D96" s="5">
        <v>8.2100000000000009</v>
      </c>
      <c r="E96" s="5">
        <f t="shared" si="59"/>
        <v>20.07</v>
      </c>
      <c r="F96" s="5">
        <f t="shared" si="60"/>
        <v>14.14</v>
      </c>
      <c r="G96" s="146"/>
      <c r="H96" s="149"/>
      <c r="I96" s="6">
        <f t="shared" si="57"/>
        <v>45352</v>
      </c>
      <c r="J96" s="7"/>
      <c r="K96" s="7"/>
      <c r="L96" s="7">
        <f t="shared" si="54"/>
        <v>0</v>
      </c>
      <c r="M96" s="7"/>
      <c r="N96" s="7"/>
      <c r="O96" s="7">
        <f t="shared" si="39"/>
        <v>0.98124999999999984</v>
      </c>
      <c r="P96" s="8"/>
      <c r="Q96" s="144"/>
      <c r="R96" s="6">
        <f t="shared" si="62"/>
        <v>43466</v>
      </c>
      <c r="S96" s="7">
        <v>5.16</v>
      </c>
      <c r="T96" s="7">
        <v>6.52</v>
      </c>
      <c r="U96" s="7">
        <f t="shared" si="58"/>
        <v>6.52</v>
      </c>
      <c r="V96" s="7">
        <v>5.41</v>
      </c>
      <c r="W96" s="7">
        <f t="shared" si="61"/>
        <v>1.1099999999999994</v>
      </c>
      <c r="X96" s="150"/>
    </row>
    <row r="97" spans="1:24" x14ac:dyDescent="0.25">
      <c r="A97" s="151"/>
      <c r="B97" s="4">
        <f t="shared" si="63"/>
        <v>44197</v>
      </c>
      <c r="C97" s="5">
        <v>10.25</v>
      </c>
      <c r="D97" s="5">
        <v>8.33</v>
      </c>
      <c r="E97" s="5">
        <f t="shared" si="59"/>
        <v>10.25</v>
      </c>
      <c r="F97" s="5">
        <f t="shared" si="60"/>
        <v>9.2899999999999991</v>
      </c>
      <c r="G97" s="146"/>
      <c r="H97" s="149"/>
      <c r="I97" s="6">
        <f t="shared" si="57"/>
        <v>45383</v>
      </c>
      <c r="J97" s="7"/>
      <c r="K97" s="7"/>
      <c r="L97" s="7">
        <f t="shared" si="54"/>
        <v>0</v>
      </c>
      <c r="M97" s="7"/>
      <c r="N97" s="7"/>
      <c r="O97" s="7">
        <f t="shared" si="39"/>
        <v>0.95354166666666662</v>
      </c>
      <c r="P97" s="8"/>
      <c r="Q97" s="144"/>
      <c r="R97" s="6">
        <f t="shared" si="62"/>
        <v>43497</v>
      </c>
      <c r="S97" s="7">
        <v>5.47</v>
      </c>
      <c r="T97" s="7">
        <v>6.8</v>
      </c>
      <c r="U97" s="7">
        <f t="shared" si="58"/>
        <v>6.8</v>
      </c>
      <c r="V97" s="7">
        <v>5.2</v>
      </c>
      <c r="W97" s="7">
        <f t="shared" si="61"/>
        <v>1.5999999999999996</v>
      </c>
      <c r="X97" s="150"/>
    </row>
    <row r="98" spans="1:24" x14ac:dyDescent="0.25">
      <c r="A98" s="151"/>
      <c r="B98" s="4">
        <f t="shared" si="63"/>
        <v>44228</v>
      </c>
      <c r="C98" s="5">
        <v>10.68</v>
      </c>
      <c r="D98" s="5">
        <v>8.57</v>
      </c>
      <c r="E98" s="5">
        <f t="shared" si="59"/>
        <v>10.68</v>
      </c>
      <c r="F98" s="5">
        <f t="shared" si="60"/>
        <v>9.625</v>
      </c>
      <c r="G98" s="146"/>
      <c r="H98" s="149"/>
      <c r="I98" s="6">
        <f t="shared" si="57"/>
        <v>45413</v>
      </c>
      <c r="J98" s="7"/>
      <c r="K98" s="7"/>
      <c r="L98" s="7">
        <f t="shared" si="54"/>
        <v>0</v>
      </c>
      <c r="M98" s="7"/>
      <c r="N98" s="7"/>
      <c r="O98" s="7">
        <f t="shared" si="39"/>
        <v>0.93374999999999986</v>
      </c>
      <c r="P98" s="8"/>
      <c r="Q98" s="144"/>
      <c r="R98" s="6">
        <f t="shared" si="62"/>
        <v>43525</v>
      </c>
      <c r="S98" s="7">
        <v>4.97</v>
      </c>
      <c r="T98" s="7">
        <v>7.25</v>
      </c>
      <c r="U98" s="7">
        <f t="shared" si="58"/>
        <v>7.25</v>
      </c>
      <c r="V98" s="7">
        <v>6.35</v>
      </c>
      <c r="W98" s="7">
        <f t="shared" si="61"/>
        <v>0.90000000000000036</v>
      </c>
      <c r="X98" s="150"/>
    </row>
    <row r="99" spans="1:24" x14ac:dyDescent="0.25">
      <c r="A99" s="151"/>
      <c r="B99" s="4">
        <f t="shared" si="63"/>
        <v>44256</v>
      </c>
      <c r="C99" s="5">
        <v>11.1</v>
      </c>
      <c r="D99" s="5">
        <v>8.66</v>
      </c>
      <c r="E99" s="5">
        <f t="shared" si="59"/>
        <v>11.1</v>
      </c>
      <c r="F99" s="5">
        <f t="shared" si="60"/>
        <v>9.879999999999999</v>
      </c>
      <c r="G99" s="146"/>
      <c r="H99" s="149"/>
      <c r="I99" s="6">
        <f t="shared" si="57"/>
        <v>45444</v>
      </c>
      <c r="J99" s="7"/>
      <c r="K99" s="7"/>
      <c r="L99" s="7">
        <f t="shared" si="54"/>
        <v>0</v>
      </c>
      <c r="M99" s="7"/>
      <c r="N99" s="7"/>
      <c r="O99" s="7">
        <f t="shared" si="39"/>
        <v>0.92166666666666675</v>
      </c>
      <c r="P99" s="8"/>
      <c r="Q99" s="144"/>
      <c r="R99" s="6">
        <f t="shared" si="62"/>
        <v>43556</v>
      </c>
      <c r="S99" s="7">
        <v>6.35</v>
      </c>
      <c r="T99" s="7">
        <v>7.05</v>
      </c>
      <c r="U99" s="7">
        <f t="shared" si="58"/>
        <v>7.05</v>
      </c>
      <c r="V99" s="7">
        <v>7.34</v>
      </c>
      <c r="W99" s="7">
        <f t="shared" si="61"/>
        <v>-0.29000000000000004</v>
      </c>
      <c r="X99" s="150"/>
    </row>
    <row r="100" spans="1:24" x14ac:dyDescent="0.25">
      <c r="A100" s="151"/>
      <c r="B100" s="4">
        <f t="shared" si="63"/>
        <v>44287</v>
      </c>
      <c r="C100" s="5">
        <v>10.19</v>
      </c>
      <c r="D100" s="5">
        <v>8.33</v>
      </c>
      <c r="E100" s="5">
        <f t="shared" si="59"/>
        <v>10.19</v>
      </c>
      <c r="F100" s="5">
        <f t="shared" si="60"/>
        <v>9.26</v>
      </c>
      <c r="G100" s="146"/>
      <c r="H100" s="149"/>
      <c r="I100" s="6">
        <f t="shared" si="57"/>
        <v>45474</v>
      </c>
      <c r="J100" s="7"/>
      <c r="K100" s="7"/>
      <c r="L100" s="7">
        <f t="shared" si="54"/>
        <v>0</v>
      </c>
      <c r="M100" s="7"/>
      <c r="N100" s="7"/>
      <c r="O100" s="7">
        <f t="shared" si="39"/>
        <v>0.88624999999999998</v>
      </c>
      <c r="P100" s="8"/>
      <c r="Q100" s="144"/>
      <c r="R100" s="6">
        <f t="shared" si="62"/>
        <v>43586</v>
      </c>
      <c r="S100" s="7">
        <v>7.14</v>
      </c>
      <c r="T100" s="7">
        <v>7.02</v>
      </c>
      <c r="U100" s="7">
        <f t="shared" si="58"/>
        <v>7.14</v>
      </c>
      <c r="V100" s="7">
        <v>7.65</v>
      </c>
      <c r="W100" s="7">
        <f t="shared" si="61"/>
        <v>-0.51000000000000068</v>
      </c>
      <c r="X100" s="150"/>
    </row>
    <row r="101" spans="1:24" x14ac:dyDescent="0.25">
      <c r="A101" s="151"/>
      <c r="B101" s="4">
        <f t="shared" si="63"/>
        <v>44317</v>
      </c>
      <c r="C101" s="5">
        <v>10.75</v>
      </c>
      <c r="D101" s="5">
        <v>8.8800000000000008</v>
      </c>
      <c r="E101" s="5">
        <f t="shared" si="59"/>
        <v>10.75</v>
      </c>
      <c r="F101" s="5">
        <f t="shared" si="60"/>
        <v>9.8150000000000013</v>
      </c>
      <c r="G101" s="146"/>
      <c r="H101" s="148"/>
      <c r="I101" s="40"/>
      <c r="J101" s="41"/>
      <c r="K101" s="41"/>
      <c r="L101" s="13"/>
      <c r="M101" s="13"/>
      <c r="N101" s="13"/>
      <c r="O101" s="8"/>
      <c r="P101" s="8"/>
      <c r="Q101" s="144"/>
      <c r="R101" s="6">
        <f t="shared" si="62"/>
        <v>43617</v>
      </c>
      <c r="S101" s="7">
        <v>7.74</v>
      </c>
      <c r="T101" s="7">
        <v>7.56</v>
      </c>
      <c r="U101" s="7">
        <f t="shared" si="58"/>
        <v>7.74</v>
      </c>
      <c r="V101" s="7">
        <v>7.22</v>
      </c>
      <c r="W101" s="7">
        <f t="shared" si="61"/>
        <v>0.52000000000000046</v>
      </c>
      <c r="X101" s="150"/>
    </row>
    <row r="102" spans="1:24" x14ac:dyDescent="0.25">
      <c r="A102" s="151"/>
      <c r="B102" s="4">
        <f t="shared" si="63"/>
        <v>44348</v>
      </c>
      <c r="C102" s="5">
        <v>12.73</v>
      </c>
      <c r="D102" s="5">
        <v>9.42</v>
      </c>
      <c r="E102" s="5">
        <f t="shared" si="59"/>
        <v>12.73</v>
      </c>
      <c r="F102" s="5">
        <f t="shared" si="60"/>
        <v>11.074999999999999</v>
      </c>
      <c r="G102" s="146"/>
      <c r="H102" s="148"/>
      <c r="I102" s="40"/>
      <c r="J102" s="41"/>
      <c r="K102" s="41"/>
      <c r="L102" s="13"/>
      <c r="M102" s="13"/>
      <c r="N102" s="13"/>
      <c r="O102" s="8"/>
      <c r="P102" s="8"/>
      <c r="Q102" s="144"/>
      <c r="R102" s="6">
        <f t="shared" si="62"/>
        <v>43647</v>
      </c>
      <c r="S102" s="7">
        <v>7.09</v>
      </c>
      <c r="T102" s="7">
        <v>7.78</v>
      </c>
      <c r="U102" s="7">
        <f t="shared" si="58"/>
        <v>7.78</v>
      </c>
      <c r="V102" s="7">
        <v>8.4499999999999993</v>
      </c>
      <c r="W102" s="7">
        <f t="shared" si="61"/>
        <v>-0.66999999999999904</v>
      </c>
      <c r="X102" s="150"/>
    </row>
    <row r="103" spans="1:24" ht="15.75" thickBot="1" x14ac:dyDescent="0.3">
      <c r="A103" s="151"/>
      <c r="B103" s="4">
        <f t="shared" si="63"/>
        <v>44378</v>
      </c>
      <c r="C103" s="5">
        <v>10.59</v>
      </c>
      <c r="D103" s="5">
        <v>9.83</v>
      </c>
      <c r="E103" s="5">
        <f t="shared" si="59"/>
        <v>10.59</v>
      </c>
      <c r="F103" s="5">
        <f t="shared" si="60"/>
        <v>10.210000000000001</v>
      </c>
      <c r="G103" s="147"/>
      <c r="H103" s="148"/>
      <c r="I103" s="40"/>
      <c r="J103" s="41"/>
      <c r="K103" s="41"/>
      <c r="L103" s="13"/>
      <c r="M103" s="13"/>
      <c r="N103" s="13"/>
      <c r="O103" s="8"/>
      <c r="P103" s="8"/>
      <c r="Q103" s="144"/>
      <c r="R103" s="6">
        <f t="shared" si="62"/>
        <v>43678</v>
      </c>
      <c r="S103" s="7">
        <v>8.27</v>
      </c>
      <c r="T103" s="7">
        <v>7.87</v>
      </c>
      <c r="U103" s="7">
        <f t="shared" si="58"/>
        <v>8.27</v>
      </c>
      <c r="V103" s="7">
        <v>8.6</v>
      </c>
      <c r="W103" s="7">
        <f t="shared" si="61"/>
        <v>-0.33000000000000007</v>
      </c>
      <c r="X103" s="150"/>
    </row>
    <row r="104" spans="1:24" ht="15.75" thickBot="1" x14ac:dyDescent="0.3">
      <c r="A104" s="17"/>
      <c r="B104" s="18" t="s">
        <v>35</v>
      </c>
      <c r="C104" s="19">
        <f>AVERAGE(C81:C103)</f>
        <v>11.829999999999998</v>
      </c>
      <c r="D104" s="19">
        <f>AVERAGE(D81:D103)</f>
        <v>8.2352173913043476</v>
      </c>
      <c r="E104" s="19">
        <f>AVERAGE(E81:E103)</f>
        <v>11.829999999999998</v>
      </c>
      <c r="F104" s="19">
        <f>AVERAGE(F81:F103)</f>
        <v>10.032608695652172</v>
      </c>
      <c r="G104" s="20">
        <f>ROUNDDOWN(E104-F104,2)</f>
        <v>1.79</v>
      </c>
      <c r="H104" s="21"/>
      <c r="I104" s="40"/>
      <c r="J104" s="41"/>
      <c r="K104" s="41"/>
      <c r="L104" s="13"/>
      <c r="M104" s="13"/>
      <c r="N104" s="13"/>
      <c r="O104" s="8"/>
      <c r="P104" s="8"/>
      <c r="Q104" s="144"/>
      <c r="R104" s="6">
        <f t="shared" si="62"/>
        <v>43709</v>
      </c>
      <c r="S104" s="7">
        <v>8.49</v>
      </c>
      <c r="T104" s="7">
        <v>7.76</v>
      </c>
      <c r="U104" s="7">
        <f t="shared" si="58"/>
        <v>8.49</v>
      </c>
      <c r="V104" s="7">
        <v>9.91</v>
      </c>
      <c r="W104" s="7">
        <f t="shared" si="61"/>
        <v>-1.42</v>
      </c>
      <c r="X104" s="22"/>
    </row>
    <row r="105" spans="1:24" x14ac:dyDescent="0.25">
      <c r="A105" s="152" t="s">
        <v>45</v>
      </c>
      <c r="B105" s="42">
        <v>44044</v>
      </c>
      <c r="C105" s="43">
        <v>18.079999999999998</v>
      </c>
      <c r="D105" s="43">
        <v>7.12</v>
      </c>
      <c r="E105" s="44">
        <f t="shared" ref="E105:E128" si="64">MAX(C105:D105)</f>
        <v>18.079999999999998</v>
      </c>
      <c r="F105" s="44">
        <f t="shared" ref="F105:F128" si="65">AVERAGE(C105:D105)</f>
        <v>12.6</v>
      </c>
      <c r="G105" s="146" t="s">
        <v>30</v>
      </c>
      <c r="H105" s="148"/>
      <c r="I105" s="40"/>
      <c r="J105" s="41"/>
      <c r="K105" s="41"/>
      <c r="L105" s="13"/>
      <c r="M105" s="13"/>
      <c r="N105" s="13"/>
      <c r="O105" s="8"/>
      <c r="P105" s="8"/>
      <c r="Q105" s="144"/>
      <c r="R105" s="6">
        <f t="shared" si="62"/>
        <v>43739</v>
      </c>
      <c r="S105" s="7">
        <v>9.26</v>
      </c>
      <c r="T105" s="7">
        <v>7.84</v>
      </c>
      <c r="U105" s="7">
        <f t="shared" si="58"/>
        <v>9.26</v>
      </c>
      <c r="V105" s="7">
        <v>10.68</v>
      </c>
      <c r="W105" s="7">
        <f t="shared" si="61"/>
        <v>-1.42</v>
      </c>
      <c r="X105" s="150"/>
    </row>
    <row r="106" spans="1:24" x14ac:dyDescent="0.25">
      <c r="A106" s="152"/>
      <c r="B106" s="42">
        <f t="shared" ref="B106:B128" si="66">EDATE(B105,1)</f>
        <v>44075</v>
      </c>
      <c r="C106" s="43">
        <v>17.43</v>
      </c>
      <c r="D106" s="43">
        <v>7.13</v>
      </c>
      <c r="E106" s="44">
        <f t="shared" si="64"/>
        <v>17.43</v>
      </c>
      <c r="F106" s="44">
        <f t="shared" si="65"/>
        <v>12.28</v>
      </c>
      <c r="G106" s="146"/>
      <c r="H106" s="148"/>
      <c r="I106" s="40"/>
      <c r="J106" s="41"/>
      <c r="K106" s="41"/>
      <c r="L106" s="13"/>
      <c r="M106" s="13"/>
      <c r="N106" s="13"/>
      <c r="O106" s="13"/>
      <c r="P106" s="13"/>
      <c r="Q106" s="144"/>
      <c r="R106" s="6">
        <f t="shared" si="62"/>
        <v>43770</v>
      </c>
      <c r="S106" s="7">
        <v>10.42</v>
      </c>
      <c r="T106" s="7">
        <v>8.32</v>
      </c>
      <c r="U106" s="7">
        <f t="shared" si="58"/>
        <v>10.42</v>
      </c>
      <c r="V106" s="7">
        <v>12.78</v>
      </c>
      <c r="W106" s="7">
        <f t="shared" si="61"/>
        <v>-2.3599999999999994</v>
      </c>
      <c r="X106" s="150"/>
    </row>
    <row r="107" spans="1:24" x14ac:dyDescent="0.25">
      <c r="A107" s="152"/>
      <c r="B107" s="42">
        <f t="shared" si="66"/>
        <v>44105</v>
      </c>
      <c r="C107" s="43">
        <v>11.01</v>
      </c>
      <c r="D107" s="43">
        <v>7.45</v>
      </c>
      <c r="E107" s="44">
        <f t="shared" si="64"/>
        <v>11.01</v>
      </c>
      <c r="F107" s="44">
        <f t="shared" si="65"/>
        <v>9.23</v>
      </c>
      <c r="G107" s="146"/>
      <c r="H107" s="148"/>
      <c r="I107" s="40"/>
      <c r="J107" s="41"/>
      <c r="K107" s="41"/>
      <c r="L107" s="13"/>
      <c r="M107" s="13"/>
      <c r="N107" s="13"/>
      <c r="O107" s="13"/>
      <c r="P107" s="13"/>
      <c r="Q107" s="144"/>
      <c r="R107" s="6">
        <f t="shared" si="62"/>
        <v>43800</v>
      </c>
      <c r="S107" s="7">
        <v>13.01</v>
      </c>
      <c r="T107" s="7">
        <v>8.73</v>
      </c>
      <c r="U107" s="7">
        <f t="shared" si="58"/>
        <v>13.01</v>
      </c>
      <c r="V107" s="7">
        <v>12.11</v>
      </c>
      <c r="W107" s="7">
        <f t="shared" si="61"/>
        <v>0.90000000000000036</v>
      </c>
      <c r="X107" s="150"/>
    </row>
    <row r="108" spans="1:24" x14ac:dyDescent="0.25">
      <c r="A108" s="152"/>
      <c r="B108" s="42">
        <f t="shared" si="66"/>
        <v>44136</v>
      </c>
      <c r="C108" s="43">
        <v>16.07</v>
      </c>
      <c r="D108" s="43">
        <v>8</v>
      </c>
      <c r="E108" s="44">
        <f t="shared" si="64"/>
        <v>16.07</v>
      </c>
      <c r="F108" s="44">
        <f t="shared" si="65"/>
        <v>12.035</v>
      </c>
      <c r="G108" s="146"/>
      <c r="H108" s="148"/>
      <c r="I108" s="40"/>
      <c r="J108" s="41"/>
      <c r="K108" s="41"/>
      <c r="L108" s="13"/>
      <c r="M108" s="13"/>
      <c r="N108" s="13"/>
      <c r="O108" s="13"/>
      <c r="P108" s="13"/>
      <c r="Q108" s="144"/>
      <c r="R108" s="6">
        <f t="shared" si="62"/>
        <v>43831</v>
      </c>
      <c r="S108" s="7">
        <v>12.65</v>
      </c>
      <c r="T108" s="7">
        <v>9.2799999999999994</v>
      </c>
      <c r="U108" s="7">
        <f t="shared" si="58"/>
        <v>12.65</v>
      </c>
      <c r="V108" s="7">
        <v>10.01</v>
      </c>
      <c r="W108" s="7">
        <f t="shared" si="61"/>
        <v>2.6400000000000006</v>
      </c>
      <c r="X108" s="150"/>
    </row>
    <row r="109" spans="1:24" x14ac:dyDescent="0.25">
      <c r="A109" s="152"/>
      <c r="B109" s="42">
        <f t="shared" si="66"/>
        <v>44166</v>
      </c>
      <c r="C109" s="43">
        <v>20.07</v>
      </c>
      <c r="D109" s="43">
        <v>8.2100000000000009</v>
      </c>
      <c r="E109" s="44">
        <f t="shared" si="64"/>
        <v>20.07</v>
      </c>
      <c r="F109" s="44">
        <f t="shared" si="65"/>
        <v>14.14</v>
      </c>
      <c r="G109" s="146"/>
      <c r="H109" s="148"/>
      <c r="I109" s="40"/>
      <c r="J109" s="41"/>
      <c r="K109" s="41"/>
      <c r="L109" s="13"/>
      <c r="M109" s="13"/>
      <c r="N109" s="13"/>
      <c r="O109" s="13"/>
      <c r="P109" s="13"/>
      <c r="Q109" s="144"/>
      <c r="R109" s="6">
        <f t="shared" si="62"/>
        <v>43862</v>
      </c>
      <c r="S109" s="7">
        <v>9.9</v>
      </c>
      <c r="T109" s="7">
        <v>9.5399999999999991</v>
      </c>
      <c r="U109" s="7">
        <f t="shared" si="58"/>
        <v>9.9</v>
      </c>
      <c r="V109" s="7">
        <v>10.43</v>
      </c>
      <c r="W109" s="7">
        <f t="shared" si="61"/>
        <v>-0.52999999999999936</v>
      </c>
      <c r="X109" s="150"/>
    </row>
    <row r="110" spans="1:24" x14ac:dyDescent="0.25">
      <c r="A110" s="152"/>
      <c r="B110" s="42">
        <f t="shared" si="66"/>
        <v>44197</v>
      </c>
      <c r="C110" s="43">
        <v>10.25</v>
      </c>
      <c r="D110" s="43">
        <v>8.33</v>
      </c>
      <c r="E110" s="44">
        <f t="shared" si="64"/>
        <v>10.25</v>
      </c>
      <c r="F110" s="44">
        <f t="shared" si="65"/>
        <v>9.2899999999999991</v>
      </c>
      <c r="G110" s="146"/>
      <c r="H110" s="148"/>
      <c r="I110" s="40"/>
      <c r="J110" s="41"/>
      <c r="K110" s="41"/>
      <c r="L110" s="13"/>
      <c r="M110" s="13"/>
      <c r="N110" s="13"/>
      <c r="O110" s="13"/>
      <c r="P110" s="13"/>
      <c r="Q110" s="144"/>
      <c r="R110" s="6">
        <f t="shared" si="62"/>
        <v>43891</v>
      </c>
      <c r="S110" s="7">
        <v>10.47</v>
      </c>
      <c r="T110" s="7">
        <v>9.68</v>
      </c>
      <c r="U110" s="7">
        <f t="shared" si="58"/>
        <v>10.47</v>
      </c>
      <c r="V110" s="7">
        <v>9.8800000000000008</v>
      </c>
      <c r="W110" s="7">
        <f t="shared" si="61"/>
        <v>0.58999999999999986</v>
      </c>
      <c r="X110" s="150"/>
    </row>
    <row r="111" spans="1:24" x14ac:dyDescent="0.25">
      <c r="A111" s="152"/>
      <c r="B111" s="42">
        <f t="shared" si="66"/>
        <v>44228</v>
      </c>
      <c r="C111" s="43">
        <v>10.68</v>
      </c>
      <c r="D111" s="43">
        <v>8.57</v>
      </c>
      <c r="E111" s="44">
        <f t="shared" si="64"/>
        <v>10.68</v>
      </c>
      <c r="F111" s="44">
        <f t="shared" si="65"/>
        <v>9.625</v>
      </c>
      <c r="G111" s="146"/>
      <c r="H111" s="148"/>
      <c r="I111" s="40"/>
      <c r="J111" s="41"/>
      <c r="K111" s="41"/>
      <c r="L111" s="13"/>
      <c r="M111" s="13"/>
      <c r="N111" s="13"/>
      <c r="O111" s="13"/>
      <c r="P111" s="13"/>
      <c r="Q111" s="144"/>
      <c r="R111" s="6">
        <f t="shared" si="62"/>
        <v>43922</v>
      </c>
      <c r="S111" s="7">
        <v>10.039999999999999</v>
      </c>
      <c r="T111" s="7">
        <v>8.85</v>
      </c>
      <c r="U111" s="7">
        <f t="shared" si="58"/>
        <v>10.039999999999999</v>
      </c>
      <c r="V111" s="7">
        <v>8.75</v>
      </c>
      <c r="W111" s="7">
        <f t="shared" si="61"/>
        <v>1.2899999999999991</v>
      </c>
      <c r="X111" s="150"/>
    </row>
    <row r="112" spans="1:24" x14ac:dyDescent="0.25">
      <c r="A112" s="152"/>
      <c r="B112" s="42">
        <f t="shared" si="66"/>
        <v>44256</v>
      </c>
      <c r="C112" s="43">
        <v>11.1</v>
      </c>
      <c r="D112" s="43">
        <v>8.66</v>
      </c>
      <c r="E112" s="44">
        <f t="shared" si="64"/>
        <v>11.1</v>
      </c>
      <c r="F112" s="44">
        <f t="shared" si="65"/>
        <v>9.879999999999999</v>
      </c>
      <c r="G112" s="146"/>
      <c r="H112" s="148"/>
      <c r="I112" s="40"/>
      <c r="J112" s="41"/>
      <c r="K112" s="41"/>
      <c r="L112" s="13"/>
      <c r="M112" s="13"/>
      <c r="N112" s="13"/>
      <c r="O112" s="13"/>
      <c r="P112" s="13"/>
      <c r="Q112" s="144"/>
      <c r="R112" s="6">
        <f t="shared" si="62"/>
        <v>43952</v>
      </c>
      <c r="S112" s="7">
        <v>8.93</v>
      </c>
      <c r="T112" s="7">
        <v>7.03</v>
      </c>
      <c r="U112" s="7">
        <f t="shared" si="58"/>
        <v>8.93</v>
      </c>
      <c r="V112" s="7">
        <v>7.59</v>
      </c>
      <c r="W112" s="7">
        <f t="shared" si="61"/>
        <v>1.3399999999999999</v>
      </c>
      <c r="X112" s="150"/>
    </row>
    <row r="113" spans="1:24" x14ac:dyDescent="0.25">
      <c r="A113" s="152"/>
      <c r="B113" s="42">
        <f t="shared" si="66"/>
        <v>44287</v>
      </c>
      <c r="C113" s="43">
        <v>10.19</v>
      </c>
      <c r="D113" s="43">
        <v>8.33</v>
      </c>
      <c r="E113" s="44">
        <f t="shared" si="64"/>
        <v>10.19</v>
      </c>
      <c r="F113" s="44">
        <f t="shared" si="65"/>
        <v>9.26</v>
      </c>
      <c r="G113" s="146"/>
      <c r="H113" s="148"/>
      <c r="I113" s="40"/>
      <c r="J113" s="41"/>
      <c r="K113" s="41"/>
      <c r="L113" s="13"/>
      <c r="M113" s="13"/>
      <c r="N113" s="13"/>
      <c r="O113" s="13"/>
      <c r="P113" s="13"/>
      <c r="Q113" s="144"/>
      <c r="R113" s="6">
        <f t="shared" si="62"/>
        <v>43983</v>
      </c>
      <c r="S113" s="7">
        <v>6.68</v>
      </c>
      <c r="T113" s="7">
        <v>5.99</v>
      </c>
      <c r="U113" s="7">
        <f t="shared" si="58"/>
        <v>6.68</v>
      </c>
      <c r="V113" s="7">
        <v>15.06</v>
      </c>
      <c r="W113" s="7">
        <f t="shared" si="61"/>
        <v>-8.3800000000000008</v>
      </c>
      <c r="X113" s="150"/>
    </row>
    <row r="114" spans="1:24" ht="15.75" thickBot="1" x14ac:dyDescent="0.3">
      <c r="A114" s="152"/>
      <c r="B114" s="42">
        <f t="shared" si="66"/>
        <v>44317</v>
      </c>
      <c r="C114" s="43">
        <v>10.75</v>
      </c>
      <c r="D114" s="43">
        <v>8.8800000000000008</v>
      </c>
      <c r="E114" s="44">
        <f t="shared" si="64"/>
        <v>10.75</v>
      </c>
      <c r="F114" s="44">
        <f t="shared" si="65"/>
        <v>9.8150000000000013</v>
      </c>
      <c r="G114" s="146"/>
      <c r="H114" s="148"/>
      <c r="I114" s="40"/>
      <c r="J114" s="41"/>
      <c r="K114" s="41"/>
      <c r="L114" s="13"/>
      <c r="M114" s="13"/>
      <c r="N114" s="13"/>
      <c r="O114" s="13"/>
      <c r="P114" s="13"/>
      <c r="Q114" s="144"/>
      <c r="R114" s="6">
        <f t="shared" si="62"/>
        <v>44013</v>
      </c>
      <c r="S114" s="7">
        <v>13.29</v>
      </c>
      <c r="T114" s="7">
        <v>6.46</v>
      </c>
      <c r="U114" s="23">
        <f t="shared" si="58"/>
        <v>13.29</v>
      </c>
      <c r="V114" s="23">
        <v>18.329999999999998</v>
      </c>
      <c r="W114" s="23">
        <f t="shared" si="61"/>
        <v>-5.0399999999999991</v>
      </c>
      <c r="X114" s="150"/>
    </row>
    <row r="115" spans="1:24" ht="15.75" thickBot="1" x14ac:dyDescent="0.3">
      <c r="A115" s="152"/>
      <c r="B115" s="42">
        <f t="shared" si="66"/>
        <v>44348</v>
      </c>
      <c r="C115" s="43">
        <v>12.73</v>
      </c>
      <c r="D115" s="43">
        <v>9.42</v>
      </c>
      <c r="E115" s="44">
        <f t="shared" si="64"/>
        <v>12.73</v>
      </c>
      <c r="F115" s="44">
        <f t="shared" si="65"/>
        <v>11.074999999999999</v>
      </c>
      <c r="G115" s="146"/>
      <c r="H115" s="148"/>
      <c r="I115" s="40"/>
      <c r="J115" s="41"/>
      <c r="K115" s="41"/>
      <c r="L115" s="13"/>
      <c r="M115" s="13"/>
      <c r="N115" s="13"/>
      <c r="O115" s="13"/>
      <c r="P115" s="13"/>
      <c r="Q115" s="17"/>
      <c r="R115" s="24" t="s">
        <v>38</v>
      </c>
      <c r="S115" s="25">
        <f>AVERAGE(S79:S114)</f>
        <v>7.5836111111111109</v>
      </c>
      <c r="T115" s="25">
        <f>AVERAGE(T79:T114)</f>
        <v>6.7477777777777774</v>
      </c>
      <c r="U115" s="25">
        <f>AVERAGE(U79:U114)</f>
        <v>7.8225000000000007</v>
      </c>
      <c r="V115" s="25">
        <f>AVERAGE(V79:V114)</f>
        <v>8.0336111111111084</v>
      </c>
      <c r="W115" s="26">
        <f>ROUNDDOWN(U115-V115,2)</f>
        <v>-0.21</v>
      </c>
      <c r="X115" s="150"/>
    </row>
    <row r="116" spans="1:24" x14ac:dyDescent="0.25">
      <c r="A116" s="152"/>
      <c r="B116" s="42">
        <f t="shared" si="66"/>
        <v>44378</v>
      </c>
      <c r="C116" s="43">
        <v>10.59</v>
      </c>
      <c r="D116" s="43">
        <v>9.83</v>
      </c>
      <c r="E116" s="44">
        <f t="shared" si="64"/>
        <v>10.59</v>
      </c>
      <c r="F116" s="44">
        <f t="shared" si="65"/>
        <v>10.210000000000001</v>
      </c>
      <c r="G116" s="146"/>
      <c r="H116" s="148"/>
      <c r="I116" s="40"/>
      <c r="J116" s="41"/>
      <c r="K116" s="41"/>
      <c r="L116" s="13"/>
      <c r="M116" s="13"/>
      <c r="N116" s="13"/>
      <c r="O116" s="13"/>
      <c r="P116" s="13"/>
      <c r="Q116" s="144" t="s">
        <v>46</v>
      </c>
      <c r="R116" s="45">
        <v>43313</v>
      </c>
      <c r="S116" s="7">
        <v>5.39</v>
      </c>
      <c r="T116" s="7">
        <v>5.46</v>
      </c>
      <c r="U116" s="46">
        <f t="shared" si="58"/>
        <v>5.46</v>
      </c>
      <c r="V116" s="46">
        <v>6.06</v>
      </c>
      <c r="W116" s="47">
        <f t="shared" si="61"/>
        <v>-0.59999999999999964</v>
      </c>
      <c r="X116" s="150"/>
    </row>
    <row r="117" spans="1:24" x14ac:dyDescent="0.25">
      <c r="A117" s="152"/>
      <c r="B117" s="42">
        <f t="shared" si="66"/>
        <v>44409</v>
      </c>
      <c r="C117" s="43">
        <v>10.039999999999999</v>
      </c>
      <c r="D117" s="43">
        <v>9.67</v>
      </c>
      <c r="E117" s="44">
        <f t="shared" si="64"/>
        <v>10.039999999999999</v>
      </c>
      <c r="F117" s="44">
        <f t="shared" si="65"/>
        <v>9.8550000000000004</v>
      </c>
      <c r="G117" s="146"/>
      <c r="H117" s="148"/>
      <c r="I117" s="40"/>
      <c r="J117" s="41"/>
      <c r="K117" s="41"/>
      <c r="L117" s="13"/>
      <c r="M117" s="13"/>
      <c r="N117" s="13"/>
      <c r="O117" s="13"/>
      <c r="P117" s="13"/>
      <c r="Q117" s="144"/>
      <c r="R117" s="48">
        <f t="shared" si="62"/>
        <v>43344</v>
      </c>
      <c r="S117" s="7">
        <v>5.92</v>
      </c>
      <c r="T117" s="7">
        <v>5.73</v>
      </c>
      <c r="U117" s="49">
        <f t="shared" si="58"/>
        <v>5.92</v>
      </c>
      <c r="V117" s="49">
        <v>7.45</v>
      </c>
      <c r="W117" s="50">
        <f t="shared" si="61"/>
        <v>-1.5300000000000002</v>
      </c>
      <c r="X117" s="150"/>
    </row>
    <row r="118" spans="1:24" x14ac:dyDescent="0.25">
      <c r="A118" s="152"/>
      <c r="B118" s="42">
        <f t="shared" si="66"/>
        <v>44440</v>
      </c>
      <c r="C118" s="43">
        <v>9.68</v>
      </c>
      <c r="D118" s="43">
        <v>9.75</v>
      </c>
      <c r="E118" s="44">
        <f t="shared" si="64"/>
        <v>9.75</v>
      </c>
      <c r="F118" s="44">
        <f t="shared" si="65"/>
        <v>9.7149999999999999</v>
      </c>
      <c r="G118" s="146"/>
      <c r="H118" s="148"/>
      <c r="I118" s="40"/>
      <c r="J118" s="41"/>
      <c r="K118" s="41"/>
      <c r="L118" s="13"/>
      <c r="M118" s="13"/>
      <c r="N118" s="13"/>
      <c r="O118" s="13"/>
      <c r="P118" s="13"/>
      <c r="Q118" s="144"/>
      <c r="R118" s="48">
        <f t="shared" si="62"/>
        <v>43374</v>
      </c>
      <c r="S118" s="7">
        <v>7.71</v>
      </c>
      <c r="T118" s="7">
        <v>6.11</v>
      </c>
      <c r="U118" s="49">
        <f t="shared" si="58"/>
        <v>7.71</v>
      </c>
      <c r="V118" s="49">
        <v>6.83</v>
      </c>
      <c r="W118" s="50">
        <f t="shared" si="61"/>
        <v>0.87999999999999989</v>
      </c>
      <c r="X118" s="150"/>
    </row>
    <row r="119" spans="1:24" x14ac:dyDescent="0.25">
      <c r="A119" s="152"/>
      <c r="B119" s="42">
        <f t="shared" si="66"/>
        <v>44470</v>
      </c>
      <c r="C119" s="43">
        <v>9.9</v>
      </c>
      <c r="D119" s="43">
        <v>9.93</v>
      </c>
      <c r="E119" s="44">
        <f t="shared" si="64"/>
        <v>9.93</v>
      </c>
      <c r="F119" s="44">
        <f t="shared" si="65"/>
        <v>9.9149999999999991</v>
      </c>
      <c r="G119" s="146"/>
      <c r="H119" s="148"/>
      <c r="I119" s="40"/>
      <c r="J119" s="41"/>
      <c r="K119" s="41"/>
      <c r="L119" s="13"/>
      <c r="M119" s="13"/>
      <c r="N119" s="13"/>
      <c r="O119" s="13"/>
      <c r="P119" s="13"/>
      <c r="Q119" s="144"/>
      <c r="R119" s="48">
        <f t="shared" si="62"/>
        <v>43405</v>
      </c>
      <c r="S119" s="7">
        <v>6.81</v>
      </c>
      <c r="T119" s="7">
        <v>6.26</v>
      </c>
      <c r="U119" s="49">
        <f t="shared" si="58"/>
        <v>6.81</v>
      </c>
      <c r="V119" s="49">
        <v>5.76</v>
      </c>
      <c r="W119" s="50">
        <f t="shared" si="61"/>
        <v>1.0499999999999998</v>
      </c>
      <c r="X119" s="150"/>
    </row>
    <row r="120" spans="1:24" x14ac:dyDescent="0.25">
      <c r="A120" s="152"/>
      <c r="B120" s="42">
        <f t="shared" si="66"/>
        <v>44501</v>
      </c>
      <c r="C120" s="43">
        <v>11.45</v>
      </c>
      <c r="D120" s="43">
        <v>10.53</v>
      </c>
      <c r="E120" s="44">
        <f t="shared" si="64"/>
        <v>11.45</v>
      </c>
      <c r="F120" s="44">
        <f t="shared" si="65"/>
        <v>10.989999999999998</v>
      </c>
      <c r="G120" s="146"/>
      <c r="H120" s="148"/>
      <c r="I120" s="40"/>
      <c r="J120" s="41"/>
      <c r="K120" s="41"/>
      <c r="L120" s="13"/>
      <c r="M120" s="13"/>
      <c r="N120" s="13"/>
      <c r="O120" s="13"/>
      <c r="P120" s="13"/>
      <c r="Q120" s="144"/>
      <c r="R120" s="48">
        <f t="shared" si="62"/>
        <v>43435</v>
      </c>
      <c r="S120" s="7">
        <v>5.85</v>
      </c>
      <c r="T120" s="7">
        <v>6.42</v>
      </c>
      <c r="U120" s="49">
        <f t="shared" si="58"/>
        <v>6.42</v>
      </c>
      <c r="V120" s="49">
        <v>5.18</v>
      </c>
      <c r="W120" s="50">
        <f t="shared" si="61"/>
        <v>1.2400000000000002</v>
      </c>
      <c r="X120" s="150"/>
    </row>
    <row r="121" spans="1:24" x14ac:dyDescent="0.25">
      <c r="A121" s="152"/>
      <c r="B121" s="42">
        <f t="shared" si="66"/>
        <v>44531</v>
      </c>
      <c r="C121" s="43">
        <v>11.4</v>
      </c>
      <c r="D121" s="43">
        <v>11.52</v>
      </c>
      <c r="E121" s="44">
        <f t="shared" si="64"/>
        <v>11.52</v>
      </c>
      <c r="F121" s="44">
        <f t="shared" si="65"/>
        <v>11.46</v>
      </c>
      <c r="G121" s="146"/>
      <c r="H121" s="148"/>
      <c r="I121" s="40"/>
      <c r="J121" s="41"/>
      <c r="K121" s="41"/>
      <c r="L121" s="13"/>
      <c r="M121" s="13"/>
      <c r="N121" s="13"/>
      <c r="O121" s="13"/>
      <c r="P121" s="13"/>
      <c r="Q121" s="144"/>
      <c r="R121" s="48">
        <f t="shared" si="62"/>
        <v>43466</v>
      </c>
      <c r="S121" s="7">
        <v>5.16</v>
      </c>
      <c r="T121" s="7">
        <v>6.52</v>
      </c>
      <c r="U121" s="49">
        <f t="shared" si="58"/>
        <v>6.52</v>
      </c>
      <c r="V121" s="49">
        <v>5.41</v>
      </c>
      <c r="W121" s="50">
        <f t="shared" si="61"/>
        <v>1.1099999999999994</v>
      </c>
      <c r="X121" s="150"/>
    </row>
    <row r="122" spans="1:24" x14ac:dyDescent="0.25">
      <c r="A122" s="152"/>
      <c r="B122" s="42">
        <f t="shared" si="66"/>
        <v>44562</v>
      </c>
      <c r="C122" s="43">
        <v>10.73</v>
      </c>
      <c r="D122" s="43">
        <v>12.21</v>
      </c>
      <c r="E122" s="44">
        <f t="shared" si="64"/>
        <v>12.21</v>
      </c>
      <c r="F122" s="44">
        <f t="shared" si="65"/>
        <v>11.47</v>
      </c>
      <c r="G122" s="146"/>
      <c r="H122" s="148"/>
      <c r="I122" s="40"/>
      <c r="J122" s="41"/>
      <c r="K122" s="41"/>
      <c r="L122" s="13"/>
      <c r="M122" s="13"/>
      <c r="N122" s="13"/>
      <c r="O122" s="13"/>
      <c r="P122" s="13"/>
      <c r="Q122" s="144"/>
      <c r="R122" s="48">
        <f t="shared" si="62"/>
        <v>43497</v>
      </c>
      <c r="S122" s="7">
        <v>5.47</v>
      </c>
      <c r="T122" s="7">
        <v>6.8</v>
      </c>
      <c r="U122" s="49">
        <f t="shared" si="58"/>
        <v>6.8</v>
      </c>
      <c r="V122" s="49">
        <v>5.2</v>
      </c>
      <c r="W122" s="50">
        <f t="shared" si="61"/>
        <v>1.5999999999999996</v>
      </c>
      <c r="X122" s="150"/>
    </row>
    <row r="123" spans="1:24" x14ac:dyDescent="0.25">
      <c r="A123" s="152"/>
      <c r="B123" s="42">
        <f t="shared" si="66"/>
        <v>44593</v>
      </c>
      <c r="C123" s="43">
        <v>10.43</v>
      </c>
      <c r="D123" s="43">
        <v>12.97</v>
      </c>
      <c r="E123" s="44">
        <f t="shared" si="64"/>
        <v>12.97</v>
      </c>
      <c r="F123" s="44">
        <f t="shared" si="65"/>
        <v>11.7</v>
      </c>
      <c r="G123" s="146"/>
      <c r="H123" s="148"/>
      <c r="I123" s="40"/>
      <c r="J123" s="41"/>
      <c r="K123" s="41"/>
      <c r="L123" s="13"/>
      <c r="M123" s="13"/>
      <c r="N123" s="13"/>
      <c r="O123" s="13"/>
      <c r="P123" s="13"/>
      <c r="Q123" s="144"/>
      <c r="R123" s="48">
        <f t="shared" si="62"/>
        <v>43525</v>
      </c>
      <c r="S123" s="7">
        <v>4.97</v>
      </c>
      <c r="T123" s="7">
        <v>7.25</v>
      </c>
      <c r="U123" s="49">
        <f t="shared" si="58"/>
        <v>7.25</v>
      </c>
      <c r="V123" s="49">
        <v>6.35</v>
      </c>
      <c r="W123" s="50">
        <f t="shared" si="61"/>
        <v>0.90000000000000036</v>
      </c>
      <c r="X123" s="150"/>
    </row>
    <row r="124" spans="1:24" x14ac:dyDescent="0.25">
      <c r="A124" s="152"/>
      <c r="B124" s="42">
        <f t="shared" si="66"/>
        <v>44621</v>
      </c>
      <c r="C124" s="43">
        <v>10.59</v>
      </c>
      <c r="D124" s="43">
        <v>13.71</v>
      </c>
      <c r="E124" s="44">
        <f t="shared" si="64"/>
        <v>13.71</v>
      </c>
      <c r="F124" s="44">
        <f t="shared" si="65"/>
        <v>12.15</v>
      </c>
      <c r="G124" s="146"/>
      <c r="H124" s="148"/>
      <c r="I124" s="40"/>
      <c r="J124" s="41"/>
      <c r="K124" s="41"/>
      <c r="L124" s="13"/>
      <c r="M124" s="13"/>
      <c r="N124" s="13"/>
      <c r="O124" s="13"/>
      <c r="P124" s="13"/>
      <c r="Q124" s="144"/>
      <c r="R124" s="48">
        <f t="shared" si="62"/>
        <v>43556</v>
      </c>
      <c r="S124" s="7">
        <v>6.35</v>
      </c>
      <c r="T124" s="7">
        <v>7.05</v>
      </c>
      <c r="U124" s="49">
        <f t="shared" si="58"/>
        <v>7.05</v>
      </c>
      <c r="V124" s="49">
        <v>7.34</v>
      </c>
      <c r="W124" s="50">
        <f t="shared" si="61"/>
        <v>-0.29000000000000004</v>
      </c>
      <c r="X124" s="150"/>
    </row>
    <row r="125" spans="1:24" x14ac:dyDescent="0.25">
      <c r="A125" s="152"/>
      <c r="B125" s="42">
        <f t="shared" si="66"/>
        <v>44652</v>
      </c>
      <c r="C125" s="43">
        <v>11.97</v>
      </c>
      <c r="D125" s="43">
        <v>14.51</v>
      </c>
      <c r="E125" s="44">
        <f t="shared" si="64"/>
        <v>14.51</v>
      </c>
      <c r="F125" s="44">
        <f t="shared" si="65"/>
        <v>13.24</v>
      </c>
      <c r="G125" s="146"/>
      <c r="H125" s="148"/>
      <c r="I125" s="40"/>
      <c r="J125" s="41"/>
      <c r="K125" s="41"/>
      <c r="L125" s="13"/>
      <c r="M125" s="13"/>
      <c r="N125" s="13"/>
      <c r="O125" s="13"/>
      <c r="P125" s="13"/>
      <c r="Q125" s="144"/>
      <c r="R125" s="48">
        <f t="shared" si="62"/>
        <v>43586</v>
      </c>
      <c r="S125" s="7">
        <v>7.14</v>
      </c>
      <c r="T125" s="7">
        <v>7.02</v>
      </c>
      <c r="U125" s="49">
        <f t="shared" si="58"/>
        <v>7.14</v>
      </c>
      <c r="V125" s="49">
        <v>7.65</v>
      </c>
      <c r="W125" s="50">
        <f t="shared" si="61"/>
        <v>-0.51000000000000068</v>
      </c>
      <c r="X125" s="150"/>
    </row>
    <row r="126" spans="1:24" x14ac:dyDescent="0.25">
      <c r="A126" s="152"/>
      <c r="B126" s="42">
        <f t="shared" si="66"/>
        <v>44682</v>
      </c>
      <c r="C126" s="43">
        <v>13.68</v>
      </c>
      <c r="D126" s="43">
        <v>14.82</v>
      </c>
      <c r="E126" s="44">
        <f t="shared" si="64"/>
        <v>14.82</v>
      </c>
      <c r="F126" s="44">
        <f t="shared" si="65"/>
        <v>14.25</v>
      </c>
      <c r="G126" s="146"/>
      <c r="H126" s="148"/>
      <c r="I126" s="40"/>
      <c r="J126" s="41"/>
      <c r="K126" s="41"/>
      <c r="L126" s="13"/>
      <c r="M126" s="13"/>
      <c r="N126" s="13"/>
      <c r="O126" s="13"/>
      <c r="P126" s="13"/>
      <c r="Q126" s="144"/>
      <c r="R126" s="48">
        <f t="shared" si="62"/>
        <v>43617</v>
      </c>
      <c r="S126" s="7">
        <v>7.74</v>
      </c>
      <c r="T126" s="7">
        <v>7.56</v>
      </c>
      <c r="U126" s="49">
        <f t="shared" si="58"/>
        <v>7.74</v>
      </c>
      <c r="V126" s="49">
        <v>7.22</v>
      </c>
      <c r="W126" s="50">
        <f t="shared" si="61"/>
        <v>0.52000000000000046</v>
      </c>
      <c r="X126" s="150"/>
    </row>
    <row r="127" spans="1:24" x14ac:dyDescent="0.25">
      <c r="A127" s="152"/>
      <c r="B127" s="42">
        <f t="shared" si="66"/>
        <v>44713</v>
      </c>
      <c r="C127" s="43">
        <v>15.04</v>
      </c>
      <c r="D127" s="43">
        <v>14.8</v>
      </c>
      <c r="E127" s="44">
        <f t="shared" si="64"/>
        <v>15.04</v>
      </c>
      <c r="F127" s="44">
        <f t="shared" si="65"/>
        <v>14.92</v>
      </c>
      <c r="G127" s="146"/>
      <c r="H127" s="148"/>
      <c r="I127" s="40"/>
      <c r="J127" s="41"/>
      <c r="K127" s="41"/>
      <c r="L127" s="13"/>
      <c r="M127" s="13"/>
      <c r="N127" s="13"/>
      <c r="O127" s="13"/>
      <c r="P127" s="13"/>
      <c r="Q127" s="144"/>
      <c r="R127" s="48">
        <f t="shared" si="62"/>
        <v>43647</v>
      </c>
      <c r="S127" s="7">
        <v>7.09</v>
      </c>
      <c r="T127" s="7">
        <v>7.78</v>
      </c>
      <c r="U127" s="49">
        <f t="shared" si="58"/>
        <v>7.78</v>
      </c>
      <c r="V127" s="49">
        <v>8.4499999999999993</v>
      </c>
      <c r="W127" s="50">
        <f t="shared" si="61"/>
        <v>-0.66999999999999904</v>
      </c>
      <c r="X127" s="150"/>
    </row>
    <row r="128" spans="1:24" ht="15.75" thickBot="1" x14ac:dyDescent="0.3">
      <c r="A128" s="152"/>
      <c r="B128" s="51">
        <f t="shared" si="66"/>
        <v>44743</v>
      </c>
      <c r="C128" s="52">
        <v>13.07</v>
      </c>
      <c r="D128" s="52">
        <v>14.72</v>
      </c>
      <c r="E128" s="53">
        <f t="shared" si="64"/>
        <v>14.72</v>
      </c>
      <c r="F128" s="53">
        <f t="shared" si="65"/>
        <v>13.895</v>
      </c>
      <c r="G128" s="147"/>
      <c r="H128" s="148"/>
      <c r="I128" s="40"/>
      <c r="J128" s="41"/>
      <c r="K128" s="41"/>
      <c r="L128" s="13"/>
      <c r="M128" s="13"/>
      <c r="N128" s="13"/>
      <c r="O128" s="13"/>
      <c r="P128" s="13"/>
      <c r="Q128" s="144"/>
      <c r="R128" s="48">
        <f t="shared" si="62"/>
        <v>43678</v>
      </c>
      <c r="S128" s="7">
        <v>8.27</v>
      </c>
      <c r="T128" s="7">
        <v>7.87</v>
      </c>
      <c r="U128" s="49">
        <f t="shared" si="58"/>
        <v>8.27</v>
      </c>
      <c r="V128" s="49">
        <v>8.6</v>
      </c>
      <c r="W128" s="50">
        <f t="shared" si="61"/>
        <v>-0.33000000000000007</v>
      </c>
      <c r="X128" s="150"/>
    </row>
    <row r="129" spans="1:24" ht="15.75" thickBot="1" x14ac:dyDescent="0.3">
      <c r="A129" s="54"/>
      <c r="B129" s="55" t="s">
        <v>35</v>
      </c>
      <c r="C129" s="56">
        <f>AVERAGE(C105:C128)</f>
        <v>12.372083333333334</v>
      </c>
      <c r="D129" s="56">
        <f>AVERAGE(D105:D128)</f>
        <v>10.377916666666668</v>
      </c>
      <c r="E129" s="56">
        <f>AVERAGE(E105:E128)</f>
        <v>12.900833333333336</v>
      </c>
      <c r="F129" s="56">
        <f>AVERAGE(F105:F128)</f>
        <v>11.375</v>
      </c>
      <c r="G129" s="57">
        <f>ROUNDDOWN(E129-F129,2)</f>
        <v>1.52</v>
      </c>
      <c r="H129" s="21"/>
      <c r="I129" s="40"/>
      <c r="J129" s="41"/>
      <c r="K129" s="41"/>
      <c r="L129" s="13"/>
      <c r="M129" s="13"/>
      <c r="N129" s="13"/>
      <c r="O129" s="13"/>
      <c r="P129" s="13"/>
      <c r="Q129" s="144"/>
      <c r="R129" s="48">
        <f t="shared" si="62"/>
        <v>43709</v>
      </c>
      <c r="S129" s="7">
        <v>8.49</v>
      </c>
      <c r="T129" s="7">
        <v>7.76</v>
      </c>
      <c r="U129" s="49">
        <f t="shared" si="58"/>
        <v>8.49</v>
      </c>
      <c r="V129" s="49">
        <v>9.91</v>
      </c>
      <c r="W129" s="50">
        <f t="shared" si="61"/>
        <v>-1.42</v>
      </c>
      <c r="X129" s="22"/>
    </row>
    <row r="130" spans="1:24" x14ac:dyDescent="0.25">
      <c r="A130" s="145" t="s">
        <v>47</v>
      </c>
      <c r="B130" s="58">
        <f>+B117</f>
        <v>44409</v>
      </c>
      <c r="C130" s="59">
        <v>10.039999999999999</v>
      </c>
      <c r="D130" s="59">
        <v>9.67</v>
      </c>
      <c r="E130" s="60">
        <f t="shared" ref="E130:E153" si="67">MAX(C130:D130)</f>
        <v>10.039999999999999</v>
      </c>
      <c r="F130" s="60">
        <f t="shared" ref="F130:F153" si="68">AVERAGE(C130:D130)</f>
        <v>9.8550000000000004</v>
      </c>
      <c r="G130" s="146" t="s">
        <v>30</v>
      </c>
      <c r="H130" s="148"/>
      <c r="I130" s="40"/>
      <c r="J130" s="41"/>
      <c r="K130" s="41"/>
      <c r="L130" s="13"/>
      <c r="M130" s="13"/>
      <c r="N130" s="13"/>
      <c r="O130" s="13"/>
      <c r="P130" s="13"/>
      <c r="Q130" s="144"/>
      <c r="R130" s="48">
        <f t="shared" si="62"/>
        <v>43739</v>
      </c>
      <c r="S130" s="7">
        <v>9.26</v>
      </c>
      <c r="T130" s="7">
        <v>7.84</v>
      </c>
      <c r="U130" s="49">
        <f t="shared" si="58"/>
        <v>9.26</v>
      </c>
      <c r="V130" s="49">
        <v>10.68</v>
      </c>
      <c r="W130" s="50">
        <f t="shared" si="61"/>
        <v>-1.42</v>
      </c>
      <c r="X130" s="150"/>
    </row>
    <row r="131" spans="1:24" x14ac:dyDescent="0.25">
      <c r="A131" s="145"/>
      <c r="B131" s="58">
        <f t="shared" ref="B131:B153" si="69">EDATE(B130,1)</f>
        <v>44440</v>
      </c>
      <c r="C131" s="59">
        <v>9.68</v>
      </c>
      <c r="D131" s="59">
        <v>9.75</v>
      </c>
      <c r="E131" s="60">
        <f t="shared" si="67"/>
        <v>9.75</v>
      </c>
      <c r="F131" s="60">
        <f t="shared" si="68"/>
        <v>9.7149999999999999</v>
      </c>
      <c r="G131" s="146"/>
      <c r="H131" s="148"/>
      <c r="I131" s="40"/>
      <c r="J131" s="41"/>
      <c r="K131" s="41"/>
      <c r="L131" s="13"/>
      <c r="M131" s="13"/>
      <c r="N131" s="13"/>
      <c r="O131" s="13"/>
      <c r="P131" s="13"/>
      <c r="Q131" s="144"/>
      <c r="R131" s="48">
        <f t="shared" si="62"/>
        <v>43770</v>
      </c>
      <c r="S131" s="7">
        <v>10.42</v>
      </c>
      <c r="T131" s="7">
        <v>8.32</v>
      </c>
      <c r="U131" s="49">
        <f t="shared" si="58"/>
        <v>10.42</v>
      </c>
      <c r="V131" s="49">
        <v>12.78</v>
      </c>
      <c r="W131" s="50">
        <f t="shared" si="61"/>
        <v>-2.3599999999999994</v>
      </c>
      <c r="X131" s="150"/>
    </row>
    <row r="132" spans="1:24" x14ac:dyDescent="0.25">
      <c r="A132" s="145"/>
      <c r="B132" s="58">
        <f t="shared" si="69"/>
        <v>44470</v>
      </c>
      <c r="C132" s="59">
        <v>9.9</v>
      </c>
      <c r="D132" s="59">
        <v>9.93</v>
      </c>
      <c r="E132" s="60">
        <f t="shared" si="67"/>
        <v>9.93</v>
      </c>
      <c r="F132" s="60">
        <f t="shared" si="68"/>
        <v>9.9149999999999991</v>
      </c>
      <c r="G132" s="146"/>
      <c r="H132" s="148"/>
      <c r="I132" s="40"/>
      <c r="J132" s="41"/>
      <c r="K132" s="41"/>
      <c r="L132" s="13"/>
      <c r="M132" s="13"/>
      <c r="N132" s="13"/>
      <c r="O132" s="13"/>
      <c r="P132" s="13"/>
      <c r="Q132" s="144"/>
      <c r="R132" s="48">
        <f t="shared" si="62"/>
        <v>43800</v>
      </c>
      <c r="S132" s="7">
        <v>13.01</v>
      </c>
      <c r="T132" s="7">
        <v>8.73</v>
      </c>
      <c r="U132" s="49">
        <f t="shared" si="58"/>
        <v>13.01</v>
      </c>
      <c r="V132" s="49">
        <v>12.11</v>
      </c>
      <c r="W132" s="50">
        <f t="shared" si="61"/>
        <v>0.90000000000000036</v>
      </c>
      <c r="X132" s="150"/>
    </row>
    <row r="133" spans="1:24" x14ac:dyDescent="0.25">
      <c r="A133" s="145"/>
      <c r="B133" s="58">
        <f t="shared" si="69"/>
        <v>44501</v>
      </c>
      <c r="C133" s="59">
        <v>11.45</v>
      </c>
      <c r="D133" s="59">
        <v>10.53</v>
      </c>
      <c r="E133" s="60">
        <f t="shared" si="67"/>
        <v>11.45</v>
      </c>
      <c r="F133" s="60">
        <f t="shared" si="68"/>
        <v>10.989999999999998</v>
      </c>
      <c r="G133" s="146"/>
      <c r="H133" s="148"/>
      <c r="I133" s="40"/>
      <c r="J133" s="41"/>
      <c r="K133" s="41"/>
      <c r="L133" s="13"/>
      <c r="M133" s="13"/>
      <c r="N133" s="13"/>
      <c r="O133" s="13"/>
      <c r="P133" s="13"/>
      <c r="Q133" s="144"/>
      <c r="R133" s="48">
        <f t="shared" si="62"/>
        <v>43831</v>
      </c>
      <c r="S133" s="7">
        <v>12.65</v>
      </c>
      <c r="T133" s="7">
        <v>9.2799999999999994</v>
      </c>
      <c r="U133" s="49">
        <f t="shared" si="58"/>
        <v>12.65</v>
      </c>
      <c r="V133" s="49">
        <v>10.01</v>
      </c>
      <c r="W133" s="50">
        <f t="shared" si="61"/>
        <v>2.6400000000000006</v>
      </c>
      <c r="X133" s="150"/>
    </row>
    <row r="134" spans="1:24" x14ac:dyDescent="0.25">
      <c r="A134" s="145"/>
      <c r="B134" s="58">
        <f t="shared" si="69"/>
        <v>44531</v>
      </c>
      <c r="C134" s="59">
        <v>11.4</v>
      </c>
      <c r="D134" s="59">
        <v>11.52</v>
      </c>
      <c r="E134" s="60">
        <f t="shared" si="67"/>
        <v>11.52</v>
      </c>
      <c r="F134" s="60">
        <f t="shared" si="68"/>
        <v>11.46</v>
      </c>
      <c r="G134" s="146"/>
      <c r="H134" s="148"/>
      <c r="I134" s="40"/>
      <c r="J134" s="41"/>
      <c r="K134" s="41"/>
      <c r="L134" s="13"/>
      <c r="M134" s="13"/>
      <c r="N134" s="13"/>
      <c r="O134" s="13"/>
      <c r="P134" s="13"/>
      <c r="Q134" s="144"/>
      <c r="R134" s="48">
        <f t="shared" si="62"/>
        <v>43862</v>
      </c>
      <c r="S134" s="7">
        <v>9.9</v>
      </c>
      <c r="T134" s="7">
        <v>9.5399999999999991</v>
      </c>
      <c r="U134" s="49">
        <f t="shared" si="58"/>
        <v>9.9</v>
      </c>
      <c r="V134" s="49">
        <v>10.43</v>
      </c>
      <c r="W134" s="50">
        <f t="shared" si="61"/>
        <v>-0.52999999999999936</v>
      </c>
      <c r="X134" s="150"/>
    </row>
    <row r="135" spans="1:24" x14ac:dyDescent="0.25">
      <c r="A135" s="145"/>
      <c r="B135" s="58">
        <f t="shared" si="69"/>
        <v>44562</v>
      </c>
      <c r="C135" s="59">
        <v>10.73</v>
      </c>
      <c r="D135" s="59">
        <v>12.21</v>
      </c>
      <c r="E135" s="60">
        <f t="shared" si="67"/>
        <v>12.21</v>
      </c>
      <c r="F135" s="60">
        <f t="shared" si="68"/>
        <v>11.47</v>
      </c>
      <c r="G135" s="146"/>
      <c r="H135" s="148"/>
      <c r="I135" s="40"/>
      <c r="J135" s="41"/>
      <c r="K135" s="41"/>
      <c r="L135" s="13"/>
      <c r="M135" s="13"/>
      <c r="N135" s="13"/>
      <c r="O135" s="13"/>
      <c r="P135" s="13"/>
      <c r="Q135" s="144"/>
      <c r="R135" s="48">
        <f t="shared" si="62"/>
        <v>43891</v>
      </c>
      <c r="S135" s="7">
        <v>10.47</v>
      </c>
      <c r="T135" s="7">
        <v>9.68</v>
      </c>
      <c r="U135" s="49">
        <f t="shared" si="58"/>
        <v>10.47</v>
      </c>
      <c r="V135" s="49">
        <v>9.8800000000000008</v>
      </c>
      <c r="W135" s="50">
        <f t="shared" si="61"/>
        <v>0.58999999999999986</v>
      </c>
      <c r="X135" s="150"/>
    </row>
    <row r="136" spans="1:24" x14ac:dyDescent="0.25">
      <c r="A136" s="145"/>
      <c r="B136" s="58">
        <f t="shared" si="69"/>
        <v>44593</v>
      </c>
      <c r="C136" s="59">
        <v>10.43</v>
      </c>
      <c r="D136" s="59">
        <v>12.97</v>
      </c>
      <c r="E136" s="60">
        <f t="shared" si="67"/>
        <v>12.97</v>
      </c>
      <c r="F136" s="60">
        <f t="shared" si="68"/>
        <v>11.7</v>
      </c>
      <c r="G136" s="146"/>
      <c r="H136" s="148"/>
      <c r="I136" s="40"/>
      <c r="J136" s="41"/>
      <c r="K136" s="41"/>
      <c r="L136" s="13"/>
      <c r="M136" s="13"/>
      <c r="N136" s="13"/>
      <c r="O136" s="13"/>
      <c r="P136" s="13"/>
      <c r="Q136" s="144"/>
      <c r="R136" s="48">
        <f t="shared" si="62"/>
        <v>43922</v>
      </c>
      <c r="S136" s="7">
        <v>10.039999999999999</v>
      </c>
      <c r="T136" s="7">
        <v>8.85</v>
      </c>
      <c r="U136" s="49">
        <f t="shared" si="58"/>
        <v>10.039999999999999</v>
      </c>
      <c r="V136" s="49">
        <v>8.75</v>
      </c>
      <c r="W136" s="50">
        <f t="shared" si="61"/>
        <v>1.2899999999999991</v>
      </c>
      <c r="X136" s="150"/>
    </row>
    <row r="137" spans="1:24" x14ac:dyDescent="0.25">
      <c r="A137" s="145"/>
      <c r="B137" s="58">
        <f t="shared" si="69"/>
        <v>44621</v>
      </c>
      <c r="C137" s="59">
        <v>10.59</v>
      </c>
      <c r="D137" s="59">
        <v>13.71</v>
      </c>
      <c r="E137" s="60">
        <f t="shared" si="67"/>
        <v>13.71</v>
      </c>
      <c r="F137" s="60">
        <f t="shared" si="68"/>
        <v>12.15</v>
      </c>
      <c r="G137" s="146"/>
      <c r="H137" s="149"/>
      <c r="Q137" s="144"/>
      <c r="R137" s="48">
        <f t="shared" si="62"/>
        <v>43952</v>
      </c>
      <c r="S137" s="7">
        <v>8.93</v>
      </c>
      <c r="T137" s="7">
        <v>7.03</v>
      </c>
      <c r="U137" s="49">
        <f t="shared" si="58"/>
        <v>8.93</v>
      </c>
      <c r="V137" s="49">
        <v>7.59</v>
      </c>
      <c r="W137" s="50">
        <f t="shared" si="61"/>
        <v>1.3399999999999999</v>
      </c>
      <c r="X137" s="146"/>
    </row>
    <row r="138" spans="1:24" x14ac:dyDescent="0.25">
      <c r="A138" s="145"/>
      <c r="B138" s="58">
        <f t="shared" si="69"/>
        <v>44652</v>
      </c>
      <c r="C138" s="59">
        <v>11.97</v>
      </c>
      <c r="D138" s="59">
        <v>14.51</v>
      </c>
      <c r="E138" s="60">
        <f t="shared" si="67"/>
        <v>14.51</v>
      </c>
      <c r="F138" s="60">
        <f t="shared" si="68"/>
        <v>13.24</v>
      </c>
      <c r="G138" s="146"/>
      <c r="H138" s="149"/>
      <c r="Q138" s="144"/>
      <c r="R138" s="48">
        <f t="shared" si="62"/>
        <v>43983</v>
      </c>
      <c r="S138" s="7">
        <v>6.68</v>
      </c>
      <c r="T138" s="7">
        <v>5.99</v>
      </c>
      <c r="U138" s="49">
        <f t="shared" si="58"/>
        <v>6.68</v>
      </c>
      <c r="V138" s="49">
        <v>15.06</v>
      </c>
      <c r="W138" s="50">
        <f t="shared" si="61"/>
        <v>-8.3800000000000008</v>
      </c>
      <c r="X138" s="146"/>
    </row>
    <row r="139" spans="1:24" x14ac:dyDescent="0.25">
      <c r="A139" s="145"/>
      <c r="B139" s="58">
        <f t="shared" si="69"/>
        <v>44682</v>
      </c>
      <c r="C139" s="59">
        <v>13.68</v>
      </c>
      <c r="D139" s="59">
        <v>14.82</v>
      </c>
      <c r="E139" s="60">
        <f t="shared" si="67"/>
        <v>14.82</v>
      </c>
      <c r="F139" s="60">
        <f t="shared" si="68"/>
        <v>14.25</v>
      </c>
      <c r="G139" s="146"/>
      <c r="H139" s="149"/>
      <c r="Q139" s="144"/>
      <c r="R139" s="48">
        <f t="shared" si="62"/>
        <v>44013</v>
      </c>
      <c r="S139" s="7">
        <v>13.29</v>
      </c>
      <c r="T139" s="7">
        <v>6.46</v>
      </c>
      <c r="U139" s="49">
        <f t="shared" si="58"/>
        <v>13.29</v>
      </c>
      <c r="V139" s="49">
        <v>18.329999999999998</v>
      </c>
      <c r="W139" s="50">
        <f t="shared" si="61"/>
        <v>-5.0399999999999991</v>
      </c>
      <c r="X139" s="146"/>
    </row>
    <row r="140" spans="1:24" x14ac:dyDescent="0.25">
      <c r="A140" s="145"/>
      <c r="B140" s="58">
        <f t="shared" si="69"/>
        <v>44713</v>
      </c>
      <c r="C140" s="59">
        <v>15.04</v>
      </c>
      <c r="D140" s="59">
        <v>14.8</v>
      </c>
      <c r="E140" s="60">
        <f t="shared" si="67"/>
        <v>15.04</v>
      </c>
      <c r="F140" s="60">
        <f t="shared" si="68"/>
        <v>14.92</v>
      </c>
      <c r="G140" s="146"/>
      <c r="H140" s="149"/>
      <c r="Q140" s="144"/>
      <c r="R140" s="48">
        <f t="shared" si="62"/>
        <v>44044</v>
      </c>
      <c r="S140" s="7">
        <v>18.079999999999998</v>
      </c>
      <c r="T140" s="7">
        <v>7.12</v>
      </c>
      <c r="U140" s="49">
        <f t="shared" si="58"/>
        <v>18.079999999999998</v>
      </c>
      <c r="V140" s="49">
        <v>14.58</v>
      </c>
      <c r="W140" s="50">
        <f t="shared" si="61"/>
        <v>3.4999999999999982</v>
      </c>
      <c r="X140" s="146"/>
    </row>
    <row r="141" spans="1:24" x14ac:dyDescent="0.25">
      <c r="A141" s="145"/>
      <c r="B141" s="58">
        <f t="shared" si="69"/>
        <v>44743</v>
      </c>
      <c r="C141" s="59">
        <v>13.07</v>
      </c>
      <c r="D141" s="59">
        <v>14.72</v>
      </c>
      <c r="E141" s="60">
        <f t="shared" si="67"/>
        <v>14.72</v>
      </c>
      <c r="F141" s="60">
        <f t="shared" si="68"/>
        <v>13.895</v>
      </c>
      <c r="G141" s="146"/>
      <c r="H141" s="149"/>
      <c r="Q141" s="144"/>
      <c r="R141" s="48">
        <f t="shared" si="62"/>
        <v>44075</v>
      </c>
      <c r="S141" s="7">
        <v>17.43</v>
      </c>
      <c r="T141" s="7">
        <v>7.13</v>
      </c>
      <c r="U141" s="49">
        <f t="shared" si="58"/>
        <v>17.43</v>
      </c>
      <c r="V141" s="49">
        <v>11.25</v>
      </c>
      <c r="W141" s="50">
        <f t="shared" si="61"/>
        <v>6.18</v>
      </c>
      <c r="X141" s="146"/>
    </row>
    <row r="142" spans="1:24" x14ac:dyDescent="0.25">
      <c r="A142" s="145"/>
      <c r="B142" s="58">
        <f t="shared" si="69"/>
        <v>44774</v>
      </c>
      <c r="C142" s="59">
        <v>11.19</v>
      </c>
      <c r="D142" s="59">
        <v>14.83</v>
      </c>
      <c r="E142" s="60">
        <f t="shared" si="67"/>
        <v>14.83</v>
      </c>
      <c r="F142" s="60">
        <f t="shared" si="68"/>
        <v>13.01</v>
      </c>
      <c r="G142" s="146"/>
      <c r="H142" s="149"/>
      <c r="Q142" s="144"/>
      <c r="R142" s="48">
        <f t="shared" si="62"/>
        <v>44105</v>
      </c>
      <c r="S142" s="7">
        <v>11.01</v>
      </c>
      <c r="T142" s="7">
        <v>7.45</v>
      </c>
      <c r="U142" s="49">
        <f t="shared" si="58"/>
        <v>11.01</v>
      </c>
      <c r="V142" s="49">
        <v>16.45</v>
      </c>
      <c r="W142" s="50">
        <f t="shared" si="61"/>
        <v>-5.4399999999999995</v>
      </c>
      <c r="X142" s="146"/>
    </row>
    <row r="143" spans="1:24" x14ac:dyDescent="0.25">
      <c r="A143" s="145"/>
      <c r="B143" s="58">
        <f t="shared" si="69"/>
        <v>44805</v>
      </c>
      <c r="C143" s="59">
        <v>8.84</v>
      </c>
      <c r="D143" s="59">
        <v>13.82</v>
      </c>
      <c r="E143" s="60">
        <f t="shared" si="67"/>
        <v>13.82</v>
      </c>
      <c r="F143" s="60">
        <f t="shared" si="68"/>
        <v>11.33</v>
      </c>
      <c r="G143" s="146"/>
      <c r="H143" s="149"/>
      <c r="Q143" s="144"/>
      <c r="R143" s="48">
        <f t="shared" si="62"/>
        <v>44136</v>
      </c>
      <c r="S143" s="7">
        <v>16.07</v>
      </c>
      <c r="T143" s="7">
        <v>8</v>
      </c>
      <c r="U143" s="49">
        <f t="shared" si="58"/>
        <v>16.07</v>
      </c>
      <c r="V143" s="49">
        <v>18.55</v>
      </c>
      <c r="W143" s="50">
        <f t="shared" si="61"/>
        <v>-2.4800000000000004</v>
      </c>
      <c r="X143" s="146"/>
    </row>
    <row r="144" spans="1:24" x14ac:dyDescent="0.25">
      <c r="A144" s="145"/>
      <c r="B144" s="58">
        <f t="shared" si="69"/>
        <v>44835</v>
      </c>
      <c r="C144" s="59">
        <v>7.04</v>
      </c>
      <c r="D144" s="59">
        <v>12.67</v>
      </c>
      <c r="E144" s="60">
        <f t="shared" si="67"/>
        <v>12.67</v>
      </c>
      <c r="F144" s="60">
        <f t="shared" si="68"/>
        <v>9.8550000000000004</v>
      </c>
      <c r="G144" s="146"/>
      <c r="H144" s="149"/>
      <c r="Q144" s="144"/>
      <c r="R144" s="48">
        <f t="shared" si="62"/>
        <v>44166</v>
      </c>
      <c r="S144" s="7">
        <v>20.07</v>
      </c>
      <c r="T144" s="7">
        <v>8.2100000000000009</v>
      </c>
      <c r="U144" s="49">
        <f t="shared" ref="U144:U151" si="70">MAX(S144:T144)</f>
        <v>20.07</v>
      </c>
      <c r="V144" s="49">
        <v>10.71</v>
      </c>
      <c r="W144" s="50">
        <f t="shared" si="61"/>
        <v>9.36</v>
      </c>
      <c r="X144" s="146"/>
    </row>
    <row r="145" spans="1:24" x14ac:dyDescent="0.25">
      <c r="A145" s="145"/>
      <c r="B145" s="58">
        <f t="shared" si="69"/>
        <v>44866</v>
      </c>
      <c r="C145" s="59">
        <v>9.17</v>
      </c>
      <c r="D145" s="59">
        <v>12.61</v>
      </c>
      <c r="E145" s="60">
        <f t="shared" si="67"/>
        <v>12.61</v>
      </c>
      <c r="F145" s="60">
        <f t="shared" si="68"/>
        <v>10.89</v>
      </c>
      <c r="G145" s="146"/>
      <c r="H145" s="149"/>
      <c r="Q145" s="144"/>
      <c r="R145" s="48">
        <f t="shared" ref="R145:R151" si="71">EDATE(R144,1)</f>
        <v>44197</v>
      </c>
      <c r="S145" s="7">
        <v>10.25</v>
      </c>
      <c r="T145" s="7">
        <v>8.33</v>
      </c>
      <c r="U145" s="49">
        <f t="shared" si="70"/>
        <v>10.25</v>
      </c>
      <c r="V145" s="49">
        <v>10.99</v>
      </c>
      <c r="W145" s="50">
        <f t="shared" ref="W145:W151" si="72">+U145-V145</f>
        <v>-0.74000000000000021</v>
      </c>
      <c r="X145" s="146"/>
    </row>
    <row r="146" spans="1:24" x14ac:dyDescent="0.25">
      <c r="A146" s="145"/>
      <c r="B146" s="58">
        <f t="shared" si="69"/>
        <v>44896</v>
      </c>
      <c r="C146" s="59">
        <v>9.6300000000000008</v>
      </c>
      <c r="D146" s="59">
        <v>11.78</v>
      </c>
      <c r="E146" s="60">
        <f t="shared" si="67"/>
        <v>11.78</v>
      </c>
      <c r="F146" s="60">
        <f t="shared" si="68"/>
        <v>10.705</v>
      </c>
      <c r="G146" s="146"/>
      <c r="H146" s="149"/>
      <c r="Q146" s="144"/>
      <c r="R146" s="48">
        <f t="shared" si="71"/>
        <v>44228</v>
      </c>
      <c r="S146" s="7">
        <v>10.68</v>
      </c>
      <c r="T146" s="7">
        <v>8.57</v>
      </c>
      <c r="U146" s="49">
        <f t="shared" si="70"/>
        <v>10.68</v>
      </c>
      <c r="V146" s="49">
        <v>11.11</v>
      </c>
      <c r="W146" s="50">
        <f t="shared" si="72"/>
        <v>-0.42999999999999972</v>
      </c>
      <c r="X146" s="146"/>
    </row>
    <row r="147" spans="1:24" x14ac:dyDescent="0.25">
      <c r="A147" s="145"/>
      <c r="B147" s="58">
        <f t="shared" si="69"/>
        <v>44927</v>
      </c>
      <c r="C147" s="59">
        <v>9.5399999999999991</v>
      </c>
      <c r="D147" s="59">
        <v>11.62</v>
      </c>
      <c r="E147" s="60">
        <f t="shared" si="67"/>
        <v>11.62</v>
      </c>
      <c r="F147" s="60">
        <f t="shared" si="68"/>
        <v>10.579999999999998</v>
      </c>
      <c r="G147" s="146"/>
      <c r="H147" s="149"/>
      <c r="Q147" s="144"/>
      <c r="R147" s="48">
        <f t="shared" si="71"/>
        <v>44256</v>
      </c>
      <c r="S147" s="7">
        <v>11.1</v>
      </c>
      <c r="T147" s="7">
        <v>8.66</v>
      </c>
      <c r="U147" s="49">
        <f t="shared" si="70"/>
        <v>11.1</v>
      </c>
      <c r="V147" s="49">
        <v>10.51</v>
      </c>
      <c r="W147" s="50">
        <f t="shared" si="72"/>
        <v>0.58999999999999986</v>
      </c>
      <c r="X147" s="146"/>
    </row>
    <row r="148" spans="1:24" x14ac:dyDescent="0.25">
      <c r="A148" s="145"/>
      <c r="B148" s="58">
        <f t="shared" si="69"/>
        <v>44958</v>
      </c>
      <c r="C148" s="59">
        <v>10.28</v>
      </c>
      <c r="D148" s="59">
        <v>11</v>
      </c>
      <c r="E148" s="60">
        <f t="shared" si="67"/>
        <v>11</v>
      </c>
      <c r="F148" s="60">
        <f t="shared" si="68"/>
        <v>10.64</v>
      </c>
      <c r="G148" s="146"/>
      <c r="H148" s="149"/>
      <c r="Q148" s="144"/>
      <c r="R148" s="48">
        <f t="shared" si="71"/>
        <v>44287</v>
      </c>
      <c r="S148" s="7">
        <v>10.19</v>
      </c>
      <c r="T148" s="7">
        <v>8.33</v>
      </c>
      <c r="U148" s="49">
        <f t="shared" si="70"/>
        <v>10.19</v>
      </c>
      <c r="V148" s="49">
        <v>11.24</v>
      </c>
      <c r="W148" s="50">
        <f t="shared" si="72"/>
        <v>-1.0500000000000007</v>
      </c>
      <c r="X148" s="146"/>
    </row>
    <row r="149" spans="1:24" x14ac:dyDescent="0.25">
      <c r="A149" s="145"/>
      <c r="B149" s="58">
        <f t="shared" si="69"/>
        <v>44986</v>
      </c>
      <c r="C149" s="59">
        <v>8.49</v>
      </c>
      <c r="D149" s="59">
        <v>9.6</v>
      </c>
      <c r="E149" s="60">
        <f t="shared" si="67"/>
        <v>9.6</v>
      </c>
      <c r="F149" s="60">
        <f t="shared" si="68"/>
        <v>9.0449999999999999</v>
      </c>
      <c r="G149" s="146"/>
      <c r="H149" s="149"/>
      <c r="Q149" s="144"/>
      <c r="R149" s="48">
        <f t="shared" si="71"/>
        <v>44317</v>
      </c>
      <c r="S149" s="7">
        <v>10.75</v>
      </c>
      <c r="T149" s="7">
        <v>8.8800000000000008</v>
      </c>
      <c r="U149" s="49">
        <f t="shared" si="70"/>
        <v>10.75</v>
      </c>
      <c r="V149" s="49">
        <v>12.45</v>
      </c>
      <c r="W149" s="50">
        <f t="shared" si="72"/>
        <v>-1.6999999999999993</v>
      </c>
      <c r="X149" s="146"/>
    </row>
    <row r="150" spans="1:24" x14ac:dyDescent="0.25">
      <c r="A150" s="145"/>
      <c r="B150" s="58">
        <f t="shared" si="69"/>
        <v>45017</v>
      </c>
      <c r="C150" s="59">
        <v>8.4600000000000009</v>
      </c>
      <c r="D150" s="59">
        <v>9.3699999999999992</v>
      </c>
      <c r="E150" s="60">
        <f t="shared" si="67"/>
        <v>9.3699999999999992</v>
      </c>
      <c r="F150" s="60">
        <f t="shared" si="68"/>
        <v>8.9149999999999991</v>
      </c>
      <c r="G150" s="146"/>
      <c r="H150" s="149"/>
      <c r="Q150" s="144"/>
      <c r="R150" s="48">
        <f t="shared" si="71"/>
        <v>44348</v>
      </c>
      <c r="S150" s="7">
        <v>12.73</v>
      </c>
      <c r="T150" s="7">
        <v>9.42</v>
      </c>
      <c r="U150" s="49">
        <f t="shared" si="70"/>
        <v>12.73</v>
      </c>
      <c r="V150" s="49">
        <v>10.71</v>
      </c>
      <c r="W150" s="50">
        <f t="shared" si="72"/>
        <v>2.0199999999999996</v>
      </c>
      <c r="X150" s="146"/>
    </row>
    <row r="151" spans="1:24" ht="15.75" thickBot="1" x14ac:dyDescent="0.3">
      <c r="A151" s="145"/>
      <c r="B151" s="58">
        <f t="shared" si="69"/>
        <v>45047</v>
      </c>
      <c r="C151" s="59">
        <v>10.37</v>
      </c>
      <c r="D151" s="59">
        <v>9.08</v>
      </c>
      <c r="E151" s="60">
        <f t="shared" si="67"/>
        <v>10.37</v>
      </c>
      <c r="F151" s="60">
        <f t="shared" si="68"/>
        <v>9.7249999999999996</v>
      </c>
      <c r="G151" s="146"/>
      <c r="H151" s="149"/>
      <c r="Q151" s="144"/>
      <c r="R151" s="61">
        <f t="shared" si="71"/>
        <v>44378</v>
      </c>
      <c r="S151" s="7">
        <v>10.59</v>
      </c>
      <c r="T151" s="7">
        <v>9.83</v>
      </c>
      <c r="U151" s="62">
        <f t="shared" si="70"/>
        <v>10.59</v>
      </c>
      <c r="V151" s="62">
        <v>10.199999999999999</v>
      </c>
      <c r="W151" s="63">
        <f t="shared" si="72"/>
        <v>0.39000000000000057</v>
      </c>
      <c r="X151" s="146"/>
    </row>
    <row r="152" spans="1:24" ht="15.75" thickBot="1" x14ac:dyDescent="0.3">
      <c r="A152" s="145"/>
      <c r="B152" s="58">
        <f t="shared" si="69"/>
        <v>45078</v>
      </c>
      <c r="C152" s="59">
        <v>7.17</v>
      </c>
      <c r="D152" s="59">
        <v>8.7799999999999994</v>
      </c>
      <c r="E152" s="60">
        <f t="shared" si="67"/>
        <v>8.7799999999999994</v>
      </c>
      <c r="F152" s="60">
        <f t="shared" si="68"/>
        <v>7.9749999999999996</v>
      </c>
      <c r="G152" s="146"/>
      <c r="H152" s="149"/>
      <c r="Q152" s="17"/>
      <c r="R152" s="24" t="s">
        <v>38</v>
      </c>
      <c r="S152" s="25">
        <f>AVERAGE(S116:S151)</f>
        <v>9.887777777777778</v>
      </c>
      <c r="T152" s="25">
        <f>AVERAGE(T116:T151)</f>
        <v>7.7011111111111115</v>
      </c>
      <c r="U152" s="25">
        <f>AVERAGE(U116:U151)</f>
        <v>10.082222222222221</v>
      </c>
      <c r="V152" s="25">
        <f>AVERAGE(V116:V151)</f>
        <v>10.049444444444443</v>
      </c>
      <c r="W152" s="26">
        <f>ROUNDDOWN(U152-V152,2)</f>
        <v>0.03</v>
      </c>
      <c r="X152" s="146"/>
    </row>
    <row r="153" spans="1:24" ht="15.75" thickBot="1" x14ac:dyDescent="0.3">
      <c r="A153" s="145"/>
      <c r="B153" s="64">
        <f t="shared" si="69"/>
        <v>45108</v>
      </c>
      <c r="C153" s="59">
        <v>5.33</v>
      </c>
      <c r="D153" s="59">
        <v>8.94</v>
      </c>
      <c r="E153" s="65">
        <f t="shared" si="67"/>
        <v>8.94</v>
      </c>
      <c r="F153" s="65">
        <f t="shared" si="68"/>
        <v>7.1349999999999998</v>
      </c>
      <c r="G153" s="147"/>
      <c r="H153" s="149"/>
      <c r="Q153" s="144" t="s">
        <v>48</v>
      </c>
      <c r="R153" s="45">
        <v>43678</v>
      </c>
      <c r="S153" s="7">
        <v>8.27</v>
      </c>
      <c r="T153" s="7">
        <v>7.87</v>
      </c>
      <c r="U153" s="46">
        <f t="shared" ref="U153:U188" si="73">MAX(S153:T153)</f>
        <v>8.27</v>
      </c>
      <c r="V153" s="46">
        <v>8.6</v>
      </c>
      <c r="W153" s="47">
        <f t="shared" ref="W153:W188" si="74">+U153-V153</f>
        <v>-0.33000000000000007</v>
      </c>
      <c r="X153" s="146"/>
    </row>
    <row r="154" spans="1:24" ht="15.75" thickBot="1" x14ac:dyDescent="0.3">
      <c r="A154" s="66"/>
      <c r="B154" s="67" t="s">
        <v>35</v>
      </c>
      <c r="C154" s="68">
        <f>AVERAGE(C130:C153)</f>
        <v>10.145416666666666</v>
      </c>
      <c r="D154" s="68">
        <f>AVERAGE(D130:D153)</f>
        <v>11.801666666666668</v>
      </c>
      <c r="E154" s="68">
        <f>AVERAGE(E130:E153)</f>
        <v>11.919166666666667</v>
      </c>
      <c r="F154" s="68">
        <f>AVERAGE(F130:F153)</f>
        <v>10.973541666666664</v>
      </c>
      <c r="G154" s="69">
        <f>ROUNDDOWN(E154-F154,2)</f>
        <v>0.94</v>
      </c>
      <c r="H154" s="21"/>
      <c r="Q154" s="144"/>
      <c r="R154" s="48">
        <f t="shared" ref="R154:R188" si="75">EDATE(R153,1)</f>
        <v>43709</v>
      </c>
      <c r="S154" s="7">
        <v>8.49</v>
      </c>
      <c r="T154" s="7">
        <v>7.76</v>
      </c>
      <c r="U154" s="49">
        <f t="shared" si="73"/>
        <v>8.49</v>
      </c>
      <c r="V154" s="49">
        <v>9.91</v>
      </c>
      <c r="W154" s="50">
        <f t="shared" si="74"/>
        <v>-1.42</v>
      </c>
      <c r="X154" s="22"/>
    </row>
    <row r="155" spans="1:24" x14ac:dyDescent="0.25">
      <c r="Q155" s="144"/>
      <c r="R155" s="48">
        <f t="shared" si="75"/>
        <v>43739</v>
      </c>
      <c r="S155" s="7">
        <v>9.26</v>
      </c>
      <c r="T155" s="7">
        <v>7.84</v>
      </c>
      <c r="U155" s="49">
        <f t="shared" si="73"/>
        <v>9.26</v>
      </c>
      <c r="V155" s="49">
        <v>10.68</v>
      </c>
      <c r="W155" s="50">
        <f t="shared" si="74"/>
        <v>-1.42</v>
      </c>
    </row>
    <row r="156" spans="1:24" x14ac:dyDescent="0.25">
      <c r="Q156" s="144"/>
      <c r="R156" s="48">
        <f t="shared" si="75"/>
        <v>43770</v>
      </c>
      <c r="S156" s="7">
        <v>10.42</v>
      </c>
      <c r="T156" s="7">
        <v>8.32</v>
      </c>
      <c r="U156" s="49">
        <f t="shared" si="73"/>
        <v>10.42</v>
      </c>
      <c r="V156" s="49">
        <v>12.78</v>
      </c>
      <c r="W156" s="50">
        <f t="shared" si="74"/>
        <v>-2.3599999999999994</v>
      </c>
    </row>
    <row r="157" spans="1:24" x14ac:dyDescent="0.25">
      <c r="Q157" s="144"/>
      <c r="R157" s="48">
        <f t="shared" si="75"/>
        <v>43800</v>
      </c>
      <c r="S157" s="7">
        <v>13.01</v>
      </c>
      <c r="T157" s="7">
        <v>8.73</v>
      </c>
      <c r="U157" s="49">
        <f t="shared" si="73"/>
        <v>13.01</v>
      </c>
      <c r="V157" s="49">
        <v>12.11</v>
      </c>
      <c r="W157" s="50">
        <f t="shared" si="74"/>
        <v>0.90000000000000036</v>
      </c>
    </row>
    <row r="158" spans="1:24" x14ac:dyDescent="0.25">
      <c r="Q158" s="144"/>
      <c r="R158" s="48">
        <f t="shared" si="75"/>
        <v>43831</v>
      </c>
      <c r="S158" s="7">
        <v>12.65</v>
      </c>
      <c r="T158" s="7">
        <v>9.2799999999999994</v>
      </c>
      <c r="U158" s="49">
        <f t="shared" si="73"/>
        <v>12.65</v>
      </c>
      <c r="V158" s="49">
        <v>10.01</v>
      </c>
      <c r="W158" s="50">
        <f t="shared" si="74"/>
        <v>2.6400000000000006</v>
      </c>
    </row>
    <row r="159" spans="1:24" x14ac:dyDescent="0.25">
      <c r="Q159" s="144"/>
      <c r="R159" s="48">
        <f t="shared" si="75"/>
        <v>43862</v>
      </c>
      <c r="S159" s="7">
        <v>9.9</v>
      </c>
      <c r="T159" s="7">
        <v>9.5399999999999991</v>
      </c>
      <c r="U159" s="49">
        <f t="shared" si="73"/>
        <v>9.9</v>
      </c>
      <c r="V159" s="49">
        <v>10.43</v>
      </c>
      <c r="W159" s="50">
        <f t="shared" si="74"/>
        <v>-0.52999999999999936</v>
      </c>
    </row>
    <row r="160" spans="1:24" x14ac:dyDescent="0.25">
      <c r="Q160" s="144"/>
      <c r="R160" s="48">
        <f t="shared" si="75"/>
        <v>43891</v>
      </c>
      <c r="S160" s="7">
        <v>10.47</v>
      </c>
      <c r="T160" s="7">
        <v>9.68</v>
      </c>
      <c r="U160" s="49">
        <f t="shared" si="73"/>
        <v>10.47</v>
      </c>
      <c r="V160" s="49">
        <v>9.8800000000000008</v>
      </c>
      <c r="W160" s="50">
        <f t="shared" si="74"/>
        <v>0.58999999999999986</v>
      </c>
    </row>
    <row r="161" spans="17:23" x14ac:dyDescent="0.25">
      <c r="Q161" s="144"/>
      <c r="R161" s="48">
        <f t="shared" si="75"/>
        <v>43922</v>
      </c>
      <c r="S161" s="7">
        <v>10.039999999999999</v>
      </c>
      <c r="T161" s="7">
        <v>8.85</v>
      </c>
      <c r="U161" s="49">
        <f t="shared" si="73"/>
        <v>10.039999999999999</v>
      </c>
      <c r="V161" s="49">
        <v>8.75</v>
      </c>
      <c r="W161" s="50">
        <f t="shared" si="74"/>
        <v>1.2899999999999991</v>
      </c>
    </row>
    <row r="162" spans="17:23" x14ac:dyDescent="0.25">
      <c r="Q162" s="144"/>
      <c r="R162" s="48">
        <f t="shared" si="75"/>
        <v>43952</v>
      </c>
      <c r="S162" s="7">
        <v>8.93</v>
      </c>
      <c r="T162" s="7">
        <v>7.03</v>
      </c>
      <c r="U162" s="49">
        <f t="shared" si="73"/>
        <v>8.93</v>
      </c>
      <c r="V162" s="49">
        <v>7.59</v>
      </c>
      <c r="W162" s="50">
        <f t="shared" si="74"/>
        <v>1.3399999999999999</v>
      </c>
    </row>
    <row r="163" spans="17:23" x14ac:dyDescent="0.25">
      <c r="Q163" s="144"/>
      <c r="R163" s="48">
        <f t="shared" si="75"/>
        <v>43983</v>
      </c>
      <c r="S163" s="7">
        <v>6.68</v>
      </c>
      <c r="T163" s="7">
        <v>5.99</v>
      </c>
      <c r="U163" s="49">
        <f t="shared" si="73"/>
        <v>6.68</v>
      </c>
      <c r="V163" s="49">
        <v>15.06</v>
      </c>
      <c r="W163" s="50">
        <f t="shared" si="74"/>
        <v>-8.3800000000000008</v>
      </c>
    </row>
    <row r="164" spans="17:23" x14ac:dyDescent="0.25">
      <c r="Q164" s="144"/>
      <c r="R164" s="48">
        <f t="shared" si="75"/>
        <v>44013</v>
      </c>
      <c r="S164" s="7">
        <v>13.29</v>
      </c>
      <c r="T164" s="7">
        <v>6.46</v>
      </c>
      <c r="U164" s="49">
        <f t="shared" si="73"/>
        <v>13.29</v>
      </c>
      <c r="V164" s="49">
        <v>18.329999999999998</v>
      </c>
      <c r="W164" s="50">
        <f t="shared" si="74"/>
        <v>-5.0399999999999991</v>
      </c>
    </row>
    <row r="165" spans="17:23" x14ac:dyDescent="0.25">
      <c r="Q165" s="144"/>
      <c r="R165" s="48">
        <f t="shared" si="75"/>
        <v>44044</v>
      </c>
      <c r="S165" s="7">
        <v>18.079999999999998</v>
      </c>
      <c r="T165" s="7">
        <v>7.12</v>
      </c>
      <c r="U165" s="49">
        <f t="shared" si="73"/>
        <v>18.079999999999998</v>
      </c>
      <c r="V165" s="49">
        <v>14.58</v>
      </c>
      <c r="W165" s="50">
        <f t="shared" si="74"/>
        <v>3.4999999999999982</v>
      </c>
    </row>
    <row r="166" spans="17:23" x14ac:dyDescent="0.25">
      <c r="Q166" s="144"/>
      <c r="R166" s="48">
        <f t="shared" si="75"/>
        <v>44075</v>
      </c>
      <c r="S166" s="7">
        <v>17.43</v>
      </c>
      <c r="T166" s="7">
        <v>7.13</v>
      </c>
      <c r="U166" s="49">
        <f t="shared" si="73"/>
        <v>17.43</v>
      </c>
      <c r="V166" s="49">
        <v>11.25</v>
      </c>
      <c r="W166" s="50">
        <f t="shared" si="74"/>
        <v>6.18</v>
      </c>
    </row>
    <row r="167" spans="17:23" x14ac:dyDescent="0.25">
      <c r="Q167" s="144"/>
      <c r="R167" s="48">
        <f t="shared" si="75"/>
        <v>44105</v>
      </c>
      <c r="S167" s="7">
        <v>11.01</v>
      </c>
      <c r="T167" s="7">
        <v>7.45</v>
      </c>
      <c r="U167" s="49">
        <f t="shared" si="73"/>
        <v>11.01</v>
      </c>
      <c r="V167" s="49">
        <v>16.45</v>
      </c>
      <c r="W167" s="50">
        <f t="shared" si="74"/>
        <v>-5.4399999999999995</v>
      </c>
    </row>
    <row r="168" spans="17:23" x14ac:dyDescent="0.25">
      <c r="Q168" s="144"/>
      <c r="R168" s="48">
        <f t="shared" si="75"/>
        <v>44136</v>
      </c>
      <c r="S168" s="7">
        <v>16.07</v>
      </c>
      <c r="T168" s="7">
        <v>8</v>
      </c>
      <c r="U168" s="49">
        <f t="shared" si="73"/>
        <v>16.07</v>
      </c>
      <c r="V168" s="49">
        <v>18.55</v>
      </c>
      <c r="W168" s="50">
        <f t="shared" si="74"/>
        <v>-2.4800000000000004</v>
      </c>
    </row>
    <row r="169" spans="17:23" x14ac:dyDescent="0.25">
      <c r="Q169" s="144"/>
      <c r="R169" s="48">
        <f t="shared" si="75"/>
        <v>44166</v>
      </c>
      <c r="S169" s="7">
        <v>20.07</v>
      </c>
      <c r="T169" s="7">
        <v>8.2100000000000009</v>
      </c>
      <c r="U169" s="49">
        <f t="shared" si="73"/>
        <v>20.07</v>
      </c>
      <c r="V169" s="49">
        <v>10.71</v>
      </c>
      <c r="W169" s="50">
        <f t="shared" si="74"/>
        <v>9.36</v>
      </c>
    </row>
    <row r="170" spans="17:23" x14ac:dyDescent="0.25">
      <c r="Q170" s="144"/>
      <c r="R170" s="48">
        <f t="shared" si="75"/>
        <v>44197</v>
      </c>
      <c r="S170" s="7">
        <v>10.25</v>
      </c>
      <c r="T170" s="7">
        <v>8.33</v>
      </c>
      <c r="U170" s="49">
        <f t="shared" si="73"/>
        <v>10.25</v>
      </c>
      <c r="V170" s="49">
        <v>10.99</v>
      </c>
      <c r="W170" s="50">
        <f t="shared" si="74"/>
        <v>-0.74000000000000021</v>
      </c>
    </row>
    <row r="171" spans="17:23" x14ac:dyDescent="0.25">
      <c r="Q171" s="144"/>
      <c r="R171" s="48">
        <f t="shared" si="75"/>
        <v>44228</v>
      </c>
      <c r="S171" s="7">
        <v>10.68</v>
      </c>
      <c r="T171" s="7">
        <v>8.57</v>
      </c>
      <c r="U171" s="49">
        <f t="shared" si="73"/>
        <v>10.68</v>
      </c>
      <c r="V171" s="49">
        <v>11.11</v>
      </c>
      <c r="W171" s="50">
        <f t="shared" si="74"/>
        <v>-0.42999999999999972</v>
      </c>
    </row>
    <row r="172" spans="17:23" x14ac:dyDescent="0.25">
      <c r="Q172" s="144"/>
      <c r="R172" s="48">
        <f t="shared" si="75"/>
        <v>44256</v>
      </c>
      <c r="S172" s="7">
        <v>11.1</v>
      </c>
      <c r="T172" s="7">
        <v>8.66</v>
      </c>
      <c r="U172" s="49">
        <f t="shared" si="73"/>
        <v>11.1</v>
      </c>
      <c r="V172" s="49">
        <v>10.51</v>
      </c>
      <c r="W172" s="50">
        <f t="shared" si="74"/>
        <v>0.58999999999999986</v>
      </c>
    </row>
    <row r="173" spans="17:23" x14ac:dyDescent="0.25">
      <c r="Q173" s="144"/>
      <c r="R173" s="48">
        <f t="shared" si="75"/>
        <v>44287</v>
      </c>
      <c r="S173" s="7">
        <v>10.19</v>
      </c>
      <c r="T173" s="7">
        <v>8.33</v>
      </c>
      <c r="U173" s="49">
        <f t="shared" si="73"/>
        <v>10.19</v>
      </c>
      <c r="V173" s="49">
        <v>11.24</v>
      </c>
      <c r="W173" s="50">
        <f t="shared" si="74"/>
        <v>-1.0500000000000007</v>
      </c>
    </row>
    <row r="174" spans="17:23" x14ac:dyDescent="0.25">
      <c r="Q174" s="144"/>
      <c r="R174" s="48">
        <f t="shared" si="75"/>
        <v>44317</v>
      </c>
      <c r="S174" s="7">
        <v>10.75</v>
      </c>
      <c r="T174" s="7">
        <v>8.8800000000000008</v>
      </c>
      <c r="U174" s="49">
        <f t="shared" si="73"/>
        <v>10.75</v>
      </c>
      <c r="V174" s="49">
        <v>12.45</v>
      </c>
      <c r="W174" s="50">
        <f t="shared" si="74"/>
        <v>-1.6999999999999993</v>
      </c>
    </row>
    <row r="175" spans="17:23" x14ac:dyDescent="0.25">
      <c r="Q175" s="144"/>
      <c r="R175" s="48">
        <f t="shared" si="75"/>
        <v>44348</v>
      </c>
      <c r="S175" s="7">
        <v>12.73</v>
      </c>
      <c r="T175" s="7">
        <v>9.42</v>
      </c>
      <c r="U175" s="49">
        <f t="shared" si="73"/>
        <v>12.73</v>
      </c>
      <c r="V175" s="49">
        <v>10.71</v>
      </c>
      <c r="W175" s="50">
        <f t="shared" si="74"/>
        <v>2.0199999999999996</v>
      </c>
    </row>
    <row r="176" spans="17:23" x14ac:dyDescent="0.25">
      <c r="Q176" s="144"/>
      <c r="R176" s="48">
        <f t="shared" si="75"/>
        <v>44378</v>
      </c>
      <c r="S176" s="7">
        <v>10.59</v>
      </c>
      <c r="T176" s="7">
        <v>9.83</v>
      </c>
      <c r="U176" s="49">
        <f t="shared" si="73"/>
        <v>10.59</v>
      </c>
      <c r="V176" s="49">
        <v>10.199999999999999</v>
      </c>
      <c r="W176" s="50">
        <f t="shared" si="74"/>
        <v>0.39000000000000057</v>
      </c>
    </row>
    <row r="177" spans="17:23" x14ac:dyDescent="0.25">
      <c r="Q177" s="144"/>
      <c r="R177" s="48">
        <f t="shared" si="75"/>
        <v>44409</v>
      </c>
      <c r="S177" s="7">
        <v>10.039999999999999</v>
      </c>
      <c r="T177" s="7">
        <v>9.67</v>
      </c>
      <c r="U177" s="49">
        <f t="shared" si="73"/>
        <v>10.039999999999999</v>
      </c>
      <c r="V177" s="49">
        <v>9.82</v>
      </c>
      <c r="W177" s="50">
        <f t="shared" si="74"/>
        <v>0.21999999999999886</v>
      </c>
    </row>
    <row r="178" spans="17:23" x14ac:dyDescent="0.25">
      <c r="Q178" s="144"/>
      <c r="R178" s="48">
        <f t="shared" si="75"/>
        <v>44440</v>
      </c>
      <c r="S178" s="7">
        <v>9.68</v>
      </c>
      <c r="T178" s="7">
        <v>9.75</v>
      </c>
      <c r="U178" s="49">
        <f t="shared" si="73"/>
        <v>9.75</v>
      </c>
      <c r="V178" s="49">
        <v>10.1</v>
      </c>
      <c r="W178" s="50">
        <f t="shared" si="74"/>
        <v>-0.34999999999999964</v>
      </c>
    </row>
    <row r="179" spans="17:23" x14ac:dyDescent="0.25">
      <c r="Q179" s="144"/>
      <c r="R179" s="48">
        <f t="shared" si="75"/>
        <v>44470</v>
      </c>
      <c r="S179" s="7">
        <v>9.9</v>
      </c>
      <c r="T179" s="7">
        <v>9.93</v>
      </c>
      <c r="U179" s="49">
        <f t="shared" si="73"/>
        <v>9.93</v>
      </c>
      <c r="V179" s="49">
        <v>11.44</v>
      </c>
      <c r="W179" s="50">
        <f t="shared" si="74"/>
        <v>-1.5099999999999998</v>
      </c>
    </row>
    <row r="180" spans="17:23" x14ac:dyDescent="0.25">
      <c r="Q180" s="144"/>
      <c r="R180" s="48">
        <f t="shared" si="75"/>
        <v>44501</v>
      </c>
      <c r="S180" s="7">
        <v>11.45</v>
      </c>
      <c r="T180" s="7">
        <v>10.53</v>
      </c>
      <c r="U180" s="49">
        <f t="shared" si="73"/>
        <v>11.45</v>
      </c>
      <c r="V180" s="49">
        <v>10.87</v>
      </c>
      <c r="W180" s="50">
        <f t="shared" si="74"/>
        <v>0.58000000000000007</v>
      </c>
    </row>
    <row r="181" spans="17:23" x14ac:dyDescent="0.25">
      <c r="Q181" s="144"/>
      <c r="R181" s="48">
        <f t="shared" si="75"/>
        <v>44531</v>
      </c>
      <c r="S181" s="7">
        <v>11.4</v>
      </c>
      <c r="T181" s="7">
        <v>11.52</v>
      </c>
      <c r="U181" s="49">
        <f t="shared" si="73"/>
        <v>11.52</v>
      </c>
      <c r="V181" s="49">
        <v>10.71</v>
      </c>
      <c r="W181" s="50">
        <f t="shared" si="74"/>
        <v>0.80999999999999872</v>
      </c>
    </row>
    <row r="182" spans="17:23" x14ac:dyDescent="0.25">
      <c r="Q182" s="144"/>
      <c r="R182" s="48">
        <f t="shared" si="75"/>
        <v>44562</v>
      </c>
      <c r="S182" s="7">
        <v>10.73</v>
      </c>
      <c r="T182" s="7">
        <v>12.21</v>
      </c>
      <c r="U182" s="49">
        <f t="shared" si="73"/>
        <v>12.21</v>
      </c>
      <c r="V182" s="49">
        <v>10.4</v>
      </c>
      <c r="W182" s="50">
        <f t="shared" si="74"/>
        <v>1.8100000000000005</v>
      </c>
    </row>
    <row r="183" spans="17:23" x14ac:dyDescent="0.25">
      <c r="Q183" s="144"/>
      <c r="R183" s="48">
        <f t="shared" si="75"/>
        <v>44593</v>
      </c>
      <c r="S183" s="7">
        <v>10.43</v>
      </c>
      <c r="T183" s="7">
        <v>12.97</v>
      </c>
      <c r="U183" s="49">
        <f t="shared" si="73"/>
        <v>12.97</v>
      </c>
      <c r="V183" s="49">
        <v>10.71</v>
      </c>
      <c r="W183" s="50">
        <f t="shared" si="74"/>
        <v>2.2599999999999998</v>
      </c>
    </row>
    <row r="184" spans="17:23" x14ac:dyDescent="0.25">
      <c r="Q184" s="144"/>
      <c r="R184" s="48">
        <f t="shared" si="75"/>
        <v>44621</v>
      </c>
      <c r="S184" s="7">
        <v>10.59</v>
      </c>
      <c r="T184" s="7">
        <v>13.71</v>
      </c>
      <c r="U184" s="49">
        <f t="shared" si="73"/>
        <v>13.71</v>
      </c>
      <c r="V184" s="49">
        <v>12.04</v>
      </c>
      <c r="W184" s="50">
        <f t="shared" si="74"/>
        <v>1.6700000000000017</v>
      </c>
    </row>
    <row r="185" spans="17:23" x14ac:dyDescent="0.25">
      <c r="Q185" s="144"/>
      <c r="R185" s="48">
        <f t="shared" si="75"/>
        <v>44652</v>
      </c>
      <c r="S185" s="7">
        <v>11.97</v>
      </c>
      <c r="T185" s="7">
        <v>14.51</v>
      </c>
      <c r="U185" s="49">
        <f t="shared" si="73"/>
        <v>14.51</v>
      </c>
      <c r="V185" s="49">
        <v>13.9</v>
      </c>
      <c r="W185" s="50">
        <f t="shared" si="74"/>
        <v>0.60999999999999943</v>
      </c>
    </row>
    <row r="186" spans="17:23" x14ac:dyDescent="0.25">
      <c r="Q186" s="144"/>
      <c r="R186" s="48">
        <f t="shared" si="75"/>
        <v>44682</v>
      </c>
      <c r="S186" s="7">
        <v>13.68</v>
      </c>
      <c r="T186" s="7">
        <v>14.82</v>
      </c>
      <c r="U186" s="49">
        <f t="shared" si="73"/>
        <v>14.82</v>
      </c>
      <c r="V186" s="49">
        <v>14.86</v>
      </c>
      <c r="W186" s="50">
        <f t="shared" si="74"/>
        <v>-3.9999999999999147E-2</v>
      </c>
    </row>
    <row r="187" spans="17:23" x14ac:dyDescent="0.25">
      <c r="Q187" s="144"/>
      <c r="R187" s="48">
        <f t="shared" si="75"/>
        <v>44713</v>
      </c>
      <c r="S187" s="7">
        <v>15.04</v>
      </c>
      <c r="T187" s="7">
        <v>14.8</v>
      </c>
      <c r="U187" s="49">
        <f t="shared" si="73"/>
        <v>15.04</v>
      </c>
      <c r="V187" s="49">
        <v>13.13</v>
      </c>
      <c r="W187" s="50">
        <f t="shared" si="74"/>
        <v>1.9099999999999984</v>
      </c>
    </row>
    <row r="188" spans="17:23" ht="15.75" thickBot="1" x14ac:dyDescent="0.3">
      <c r="Q188" s="144"/>
      <c r="R188" s="61">
        <f t="shared" si="75"/>
        <v>44743</v>
      </c>
      <c r="S188" s="7">
        <v>13.07</v>
      </c>
      <c r="T188" s="7">
        <v>14.72</v>
      </c>
      <c r="U188" s="62">
        <f t="shared" si="73"/>
        <v>14.72</v>
      </c>
      <c r="V188" s="62">
        <v>11.15</v>
      </c>
      <c r="W188" s="63">
        <f t="shared" si="74"/>
        <v>3.5700000000000003</v>
      </c>
    </row>
    <row r="189" spans="17:23" ht="15.75" thickBot="1" x14ac:dyDescent="0.3">
      <c r="Q189" s="17"/>
      <c r="R189" s="24" t="s">
        <v>38</v>
      </c>
      <c r="S189" s="25">
        <f>AVERAGE(S153:S188)</f>
        <v>11.620555555555555</v>
      </c>
      <c r="T189" s="25">
        <f>AVERAGE(T153:T188)</f>
        <v>9.6227777777777774</v>
      </c>
      <c r="U189" s="25">
        <f>AVERAGE(U153:U188)</f>
        <v>11.973055555555554</v>
      </c>
      <c r="V189" s="25">
        <f>AVERAGE(V153:V188)</f>
        <v>11.722499999999998</v>
      </c>
      <c r="W189" s="26">
        <f>ROUNDDOWN(U189-V189,2)</f>
        <v>0.25</v>
      </c>
    </row>
    <row r="190" spans="17:23" x14ac:dyDescent="0.25">
      <c r="Q190" s="70"/>
      <c r="R190" s="40"/>
      <c r="S190" s="41"/>
      <c r="T190" s="41"/>
      <c r="U190" s="13"/>
      <c r="V190" s="13"/>
      <c r="W190" s="13"/>
    </row>
    <row r="191" spans="17:23" x14ac:dyDescent="0.25">
      <c r="Q191" s="70"/>
      <c r="R191" s="40"/>
      <c r="S191" s="41"/>
      <c r="T191" s="41"/>
      <c r="U191" s="13"/>
      <c r="V191" s="13"/>
      <c r="W191" s="13"/>
    </row>
    <row r="192" spans="17:23" x14ac:dyDescent="0.25">
      <c r="Q192" s="70"/>
      <c r="R192" s="40"/>
      <c r="S192" s="41"/>
      <c r="T192" s="41"/>
      <c r="U192" s="13"/>
      <c r="V192" s="13"/>
      <c r="W192" s="13"/>
    </row>
    <row r="193" spans="17:23" x14ac:dyDescent="0.25">
      <c r="Q193" s="70"/>
      <c r="R193" s="40"/>
      <c r="S193" s="41"/>
      <c r="T193" s="41"/>
      <c r="U193" s="13"/>
      <c r="V193" s="13"/>
      <c r="W193" s="13"/>
    </row>
    <row r="194" spans="17:23" x14ac:dyDescent="0.25">
      <c r="Q194" s="70"/>
      <c r="R194" s="40"/>
      <c r="S194" s="41"/>
      <c r="T194" s="41"/>
      <c r="U194" s="13"/>
      <c r="V194" s="13"/>
      <c r="W194" s="13"/>
    </row>
    <row r="195" spans="17:23" x14ac:dyDescent="0.25">
      <c r="Q195" s="70"/>
      <c r="R195" s="40"/>
      <c r="S195" s="41"/>
      <c r="T195" s="41"/>
      <c r="U195" s="13"/>
      <c r="V195" s="13"/>
      <c r="W195" s="13"/>
    </row>
    <row r="196" spans="17:23" x14ac:dyDescent="0.25">
      <c r="Q196" s="70"/>
      <c r="R196" s="40"/>
      <c r="S196" s="41"/>
      <c r="T196" s="41"/>
      <c r="U196" s="13"/>
      <c r="V196" s="13"/>
      <c r="W196" s="13"/>
    </row>
    <row r="197" spans="17:23" x14ac:dyDescent="0.25">
      <c r="Q197" s="70"/>
      <c r="R197" s="40"/>
      <c r="S197" s="41"/>
      <c r="T197" s="41"/>
      <c r="U197" s="13"/>
      <c r="V197" s="13"/>
      <c r="W197" s="13"/>
    </row>
    <row r="198" spans="17:23" x14ac:dyDescent="0.25">
      <c r="Q198" s="70"/>
      <c r="R198" s="40"/>
      <c r="S198" s="41"/>
      <c r="T198" s="41"/>
      <c r="U198" s="13"/>
      <c r="V198" s="13"/>
      <c r="W198" s="13"/>
    </row>
    <row r="199" spans="17:23" x14ac:dyDescent="0.25">
      <c r="Q199" s="70"/>
      <c r="R199" s="40"/>
      <c r="S199" s="41"/>
      <c r="T199" s="41"/>
      <c r="U199" s="13"/>
      <c r="V199" s="13"/>
      <c r="W199" s="13"/>
    </row>
    <row r="200" spans="17:23" x14ac:dyDescent="0.25">
      <c r="Q200" s="70"/>
      <c r="R200" s="40"/>
      <c r="S200" s="41"/>
      <c r="T200" s="41"/>
      <c r="U200" s="13"/>
      <c r="V200" s="13"/>
      <c r="W200" s="13"/>
    </row>
    <row r="201" spans="17:23" x14ac:dyDescent="0.25">
      <c r="Q201" s="70"/>
      <c r="R201" s="40"/>
      <c r="S201" s="41"/>
      <c r="T201" s="41"/>
      <c r="U201" s="13"/>
      <c r="V201" s="13"/>
      <c r="W201" s="13"/>
    </row>
    <row r="202" spans="17:23" x14ac:dyDescent="0.25">
      <c r="Q202" s="70"/>
      <c r="R202" s="40"/>
      <c r="S202" s="41"/>
      <c r="T202" s="41"/>
      <c r="U202" s="13"/>
      <c r="V202" s="13"/>
      <c r="W202" s="13"/>
    </row>
    <row r="203" spans="17:23" x14ac:dyDescent="0.25">
      <c r="Q203" s="70"/>
      <c r="R203" s="40"/>
      <c r="S203" s="41"/>
      <c r="T203" s="41"/>
      <c r="U203" s="13"/>
      <c r="V203" s="13"/>
      <c r="W203" s="13"/>
    </row>
    <row r="204" spans="17:23" x14ac:dyDescent="0.25">
      <c r="Q204" s="70"/>
      <c r="R204" s="40"/>
      <c r="S204" s="41"/>
      <c r="T204" s="41"/>
      <c r="U204" s="13"/>
      <c r="V204" s="13"/>
      <c r="W204" s="13"/>
    </row>
    <row r="205" spans="17:23" x14ac:dyDescent="0.25">
      <c r="Q205" s="22"/>
      <c r="R205" s="40"/>
      <c r="S205" s="41"/>
      <c r="T205" s="41"/>
      <c r="U205" s="13"/>
      <c r="V205" s="13"/>
      <c r="W205" s="13"/>
    </row>
    <row r="206" spans="17:23" x14ac:dyDescent="0.25">
      <c r="Q206" s="70"/>
      <c r="R206" s="40"/>
      <c r="S206" s="41"/>
      <c r="T206" s="41"/>
      <c r="U206" s="13"/>
      <c r="V206" s="13"/>
      <c r="W206" s="13"/>
    </row>
    <row r="207" spans="17:23" x14ac:dyDescent="0.25">
      <c r="Q207" s="70"/>
      <c r="R207" s="40"/>
      <c r="S207" s="41"/>
      <c r="T207" s="41"/>
      <c r="U207" s="13"/>
      <c r="V207" s="13"/>
      <c r="W207" s="13"/>
    </row>
    <row r="208" spans="17:23" x14ac:dyDescent="0.25">
      <c r="Q208" s="70"/>
      <c r="R208" s="40"/>
      <c r="S208" s="41"/>
      <c r="T208" s="41"/>
      <c r="U208" s="13"/>
      <c r="V208" s="13"/>
      <c r="W208" s="13"/>
    </row>
    <row r="209" spans="17:23" x14ac:dyDescent="0.25">
      <c r="Q209" s="70"/>
      <c r="R209" s="40"/>
      <c r="S209" s="41"/>
      <c r="T209" s="41"/>
      <c r="U209" s="13"/>
      <c r="V209" s="13"/>
      <c r="W209" s="13"/>
    </row>
    <row r="210" spans="17:23" x14ac:dyDescent="0.25">
      <c r="Q210" s="70"/>
      <c r="R210" s="40"/>
      <c r="S210" s="41"/>
      <c r="T210" s="41"/>
      <c r="U210" s="13"/>
      <c r="V210" s="13"/>
      <c r="W210" s="13"/>
    </row>
    <row r="211" spans="17:23" x14ac:dyDescent="0.25">
      <c r="Q211" s="70"/>
      <c r="R211" s="40"/>
      <c r="S211" s="41"/>
      <c r="T211" s="41"/>
      <c r="U211" s="13"/>
      <c r="V211" s="13"/>
      <c r="W211" s="13"/>
    </row>
    <row r="212" spans="17:23" x14ac:dyDescent="0.25">
      <c r="Q212" s="70"/>
      <c r="R212" s="40"/>
      <c r="S212" s="41"/>
      <c r="T212" s="41"/>
      <c r="U212" s="13"/>
      <c r="V212" s="13"/>
      <c r="W212" s="13"/>
    </row>
    <row r="213" spans="17:23" x14ac:dyDescent="0.25">
      <c r="Q213" s="71"/>
    </row>
    <row r="214" spans="17:23" x14ac:dyDescent="0.25">
      <c r="Q214" s="71"/>
    </row>
    <row r="215" spans="17:23" x14ac:dyDescent="0.25">
      <c r="Q215" s="71"/>
    </row>
    <row r="216" spans="17:23" x14ac:dyDescent="0.25">
      <c r="Q216" s="71"/>
    </row>
    <row r="217" spans="17:23" x14ac:dyDescent="0.25">
      <c r="Q217" s="71"/>
    </row>
    <row r="218" spans="17:23" x14ac:dyDescent="0.25">
      <c r="Q218" s="71"/>
    </row>
    <row r="219" spans="17:23" x14ac:dyDescent="0.25">
      <c r="Q219" s="71"/>
    </row>
    <row r="220" spans="17:23" x14ac:dyDescent="0.25">
      <c r="Q220" s="71"/>
    </row>
    <row r="221" spans="17:23" x14ac:dyDescent="0.25">
      <c r="Q221" s="71"/>
    </row>
    <row r="222" spans="17:23" x14ac:dyDescent="0.25">
      <c r="Q222" s="71"/>
    </row>
    <row r="223" spans="17:23" x14ac:dyDescent="0.25">
      <c r="Q223" s="71"/>
    </row>
    <row r="224" spans="17:23" x14ac:dyDescent="0.25">
      <c r="Q224" s="71"/>
    </row>
    <row r="225" spans="17:17" x14ac:dyDescent="0.25">
      <c r="Q225" s="71"/>
    </row>
    <row r="226" spans="17:17" x14ac:dyDescent="0.25">
      <c r="Q226" s="71"/>
    </row>
    <row r="227" spans="17:17" x14ac:dyDescent="0.25">
      <c r="Q227" s="71"/>
    </row>
    <row r="228" spans="17:17" x14ac:dyDescent="0.25">
      <c r="Q228" s="71"/>
    </row>
    <row r="229" spans="17:17" x14ac:dyDescent="0.25">
      <c r="Q229" s="71"/>
    </row>
    <row r="230" spans="17:17" x14ac:dyDescent="0.25">
      <c r="Q230" s="22"/>
    </row>
  </sheetData>
  <sheetProtection algorithmName="SHA-512" hashValue="E/ltacOnq+PYcLy3pRDeVdUUT0cKTXk8wMXlZ+pKBndhcRYqiX68mt5dYu8dt96uGiMtUmGsuh7EaCKQ/q7x2g==" saltValue="6IOrSK+WceQKPzDM/hJvzg==" spinCount="100000" sheet="1" objects="1" scenarios="1"/>
  <mergeCells count="33">
    <mergeCell ref="B1:F1"/>
    <mergeCell ref="I1:O1"/>
    <mergeCell ref="R1:W1"/>
    <mergeCell ref="A5:A28"/>
    <mergeCell ref="G5:G28"/>
    <mergeCell ref="H5:H28"/>
    <mergeCell ref="Q5:Q40"/>
    <mergeCell ref="X5:X28"/>
    <mergeCell ref="Y5:Y60"/>
    <mergeCell ref="A30:A53"/>
    <mergeCell ref="G30:G53"/>
    <mergeCell ref="H30:H53"/>
    <mergeCell ref="X30:X53"/>
    <mergeCell ref="Q42:Q77"/>
    <mergeCell ref="A55:A78"/>
    <mergeCell ref="G55:G78"/>
    <mergeCell ref="H55:H78"/>
    <mergeCell ref="X55:X78"/>
    <mergeCell ref="Q79:Q114"/>
    <mergeCell ref="A80:A103"/>
    <mergeCell ref="G80:G103"/>
    <mergeCell ref="H80:H103"/>
    <mergeCell ref="X80:X103"/>
    <mergeCell ref="A105:A128"/>
    <mergeCell ref="G105:G128"/>
    <mergeCell ref="H105:H128"/>
    <mergeCell ref="X105:X128"/>
    <mergeCell ref="Q116:Q151"/>
    <mergeCell ref="A130:A153"/>
    <mergeCell ref="G130:G153"/>
    <mergeCell ref="H130:H153"/>
    <mergeCell ref="X130:X153"/>
    <mergeCell ref="Q153:Q188"/>
  </mergeCells>
  <pageMargins left="0.7" right="0.7" top="0.75" bottom="0.75" header="0.3" footer="0.3"/>
  <pageSetup scale="70" orientation="portrait" r:id="rId1"/>
  <headerFooter>
    <oddHeader>&amp;RNMPF - 32</oddHeader>
    <oddFooter>&amp;LPrepared by: Sara Dorland&amp;RPage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94B7-962F-4601-AE03-8CA15D9E2B04}">
  <dimension ref="A1:AK230"/>
  <sheetViews>
    <sheetView zoomScale="84" zoomScaleNormal="84" workbookViewId="0">
      <pane xSplit="1" ySplit="4" topLeftCell="B5" activePane="bottomRight" state="frozen"/>
      <selection activeCell="AN34" sqref="AN34"/>
      <selection pane="topRight" activeCell="AN34" sqref="AN34"/>
      <selection pane="bottomLeft" activeCell="AN34" sqref="AN34"/>
      <selection pane="bottomRight" activeCell="AN34" sqref="AN34"/>
    </sheetView>
  </sheetViews>
  <sheetFormatPr defaultRowHeight="15" x14ac:dyDescent="0.25"/>
  <cols>
    <col min="1" max="1" width="3.7109375" bestFit="1" customWidth="1"/>
    <col min="2" max="2" width="12.42578125" customWidth="1"/>
    <col min="3" max="6" width="14.28515625" customWidth="1"/>
    <col min="7" max="7" width="6.85546875" bestFit="1" customWidth="1"/>
    <col min="8" max="8" width="3.7109375" hidden="1" customWidth="1"/>
    <col min="9" max="9" width="12.42578125" hidden="1" customWidth="1"/>
    <col min="10" max="13" width="14.28515625" hidden="1" customWidth="1"/>
    <col min="14" max="15" width="10.42578125" hidden="1" customWidth="1"/>
    <col min="16" max="17" width="3.7109375" hidden="1" customWidth="1"/>
    <col min="18" max="18" width="12.42578125" hidden="1" customWidth="1"/>
    <col min="19" max="22" width="14.28515625" hidden="1" customWidth="1"/>
    <col min="23" max="23" width="10.42578125" hidden="1" customWidth="1"/>
    <col min="24" max="24" width="7.5703125" hidden="1" customWidth="1"/>
    <col min="25" max="25" width="3.5703125" hidden="1" customWidth="1"/>
    <col min="26" max="26" width="12.7109375" hidden="1" customWidth="1"/>
    <col min="27" max="27" width="13" hidden="1" customWidth="1"/>
    <col min="28" max="28" width="9.7109375" hidden="1" customWidth="1"/>
    <col min="29" max="29" width="12.7109375" hidden="1" customWidth="1"/>
    <col min="30" max="30" width="13.42578125" hidden="1" customWidth="1"/>
    <col min="31" max="31" width="13" hidden="1" customWidth="1"/>
    <col min="32" max="32" width="13.140625" hidden="1" customWidth="1"/>
    <col min="33" max="33" width="12.42578125" hidden="1" customWidth="1"/>
    <col min="34" max="34" width="9.28515625" hidden="1" customWidth="1"/>
    <col min="35" max="35" width="8.28515625" hidden="1" customWidth="1"/>
  </cols>
  <sheetData>
    <row r="1" spans="1:37" x14ac:dyDescent="0.25">
      <c r="B1" s="154" t="s">
        <v>49</v>
      </c>
      <c r="C1" s="154"/>
      <c r="D1" s="154"/>
      <c r="E1" s="154"/>
      <c r="F1" s="154"/>
      <c r="I1" s="154" t="s">
        <v>50</v>
      </c>
      <c r="J1" s="154"/>
      <c r="K1" s="154"/>
      <c r="L1" s="154"/>
      <c r="M1" s="154"/>
      <c r="N1" s="154"/>
      <c r="O1" s="154"/>
      <c r="R1" s="155" t="s">
        <v>51</v>
      </c>
      <c r="S1" s="155"/>
      <c r="T1" s="155"/>
      <c r="U1" s="155"/>
      <c r="V1" s="155"/>
      <c r="W1" s="155"/>
    </row>
    <row r="2" spans="1:37" x14ac:dyDescent="0.25">
      <c r="B2" s="1"/>
      <c r="C2" s="1" t="s">
        <v>0</v>
      </c>
      <c r="D2" s="1" t="s">
        <v>1</v>
      </c>
      <c r="E2" s="1" t="s">
        <v>2</v>
      </c>
      <c r="F2" s="1" t="s">
        <v>3</v>
      </c>
      <c r="I2" s="1"/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/>
      <c r="R2" s="1"/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Y2" s="2"/>
      <c r="Z2" s="1"/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1" t="s">
        <v>7</v>
      </c>
      <c r="AI2" s="1" t="s">
        <v>8</v>
      </c>
    </row>
    <row r="3" spans="1:37" x14ac:dyDescent="0.25">
      <c r="B3" s="1"/>
      <c r="C3" s="1"/>
      <c r="D3" s="1"/>
      <c r="E3" s="1"/>
      <c r="F3" s="1"/>
      <c r="I3" s="1"/>
      <c r="J3" s="1"/>
      <c r="K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Y3" s="2"/>
      <c r="Z3" s="1"/>
      <c r="AA3" s="1"/>
      <c r="AB3" s="1"/>
      <c r="AC3" s="1" t="s">
        <v>9</v>
      </c>
      <c r="AD3" s="1" t="s">
        <v>10</v>
      </c>
      <c r="AE3" s="1" t="s">
        <v>11</v>
      </c>
      <c r="AF3" s="1" t="s">
        <v>12</v>
      </c>
      <c r="AG3" s="1" t="s">
        <v>13</v>
      </c>
      <c r="AH3" s="1"/>
      <c r="AI3" s="1"/>
    </row>
    <row r="4" spans="1:37" ht="75" x14ac:dyDescent="0.25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/>
      <c r="R4" s="3" t="s">
        <v>14</v>
      </c>
      <c r="S4" s="3" t="s">
        <v>15</v>
      </c>
      <c r="T4" s="3" t="s">
        <v>16</v>
      </c>
      <c r="U4" s="3" t="s">
        <v>17</v>
      </c>
      <c r="V4" s="3" t="s">
        <v>21</v>
      </c>
      <c r="W4" s="3" t="s">
        <v>19</v>
      </c>
      <c r="Y4" s="2"/>
      <c r="Z4" s="3" t="s">
        <v>22</v>
      </c>
      <c r="AA4" s="3" t="s">
        <v>15</v>
      </c>
      <c r="AB4" s="3" t="s">
        <v>16</v>
      </c>
      <c r="AC4" s="3" t="s">
        <v>23</v>
      </c>
      <c r="AD4" s="3" t="s">
        <v>17</v>
      </c>
      <c r="AE4" s="3" t="s">
        <v>24</v>
      </c>
      <c r="AF4" s="3" t="s">
        <v>25</v>
      </c>
      <c r="AG4" s="3" t="s">
        <v>26</v>
      </c>
      <c r="AH4" s="3" t="s">
        <v>27</v>
      </c>
      <c r="AI4" s="3" t="s">
        <v>28</v>
      </c>
    </row>
    <row r="5" spans="1:37" ht="14.45" customHeight="1" x14ac:dyDescent="0.25">
      <c r="A5" s="151" t="s">
        <v>29</v>
      </c>
      <c r="B5" s="4">
        <v>42583</v>
      </c>
      <c r="C5" s="5">
        <v>6.16</v>
      </c>
      <c r="D5" s="5">
        <v>6.01</v>
      </c>
      <c r="E5" s="5">
        <f t="shared" ref="E5:E28" si="0">MAX(C5:D5)</f>
        <v>6.16</v>
      </c>
      <c r="F5" s="5">
        <f t="shared" ref="F5:F28" si="1">AVERAGE(C5:D5)</f>
        <v>6.085</v>
      </c>
      <c r="G5" s="146" t="s">
        <v>30</v>
      </c>
      <c r="H5" s="149"/>
      <c r="I5" s="6">
        <v>42583</v>
      </c>
      <c r="J5" s="7">
        <v>6.16</v>
      </c>
      <c r="K5" s="7">
        <v>6.01</v>
      </c>
      <c r="L5" s="7">
        <f t="shared" ref="L5:L68" si="2">MAX(J5:K5)</f>
        <v>6.16</v>
      </c>
      <c r="M5" s="7">
        <f t="shared" ref="M5:M68" si="3">AVERAGE(J5:K5)</f>
        <v>6.085</v>
      </c>
      <c r="N5" s="7">
        <f>+L5-M5</f>
        <v>7.5000000000000178E-2</v>
      </c>
      <c r="O5" s="7"/>
      <c r="P5" s="8"/>
      <c r="Q5" s="144" t="s">
        <v>31</v>
      </c>
      <c r="R5" s="6">
        <v>42217</v>
      </c>
      <c r="S5" s="7">
        <v>9.1300000000000008</v>
      </c>
      <c r="T5" s="7">
        <v>6.12</v>
      </c>
      <c r="U5" s="7">
        <f t="shared" ref="U5:U40" si="4">MAX(S5:T5)</f>
        <v>9.1300000000000008</v>
      </c>
      <c r="V5" s="7">
        <v>8.64</v>
      </c>
      <c r="W5" s="7">
        <f>+U5-V5</f>
        <v>0.49000000000000021</v>
      </c>
      <c r="X5" s="150"/>
      <c r="Y5" s="153" t="s">
        <v>32</v>
      </c>
      <c r="Z5" s="9">
        <v>43586</v>
      </c>
      <c r="AA5" s="10">
        <v>7.14</v>
      </c>
      <c r="AB5" s="10">
        <v>7.02</v>
      </c>
      <c r="AC5" s="11">
        <f t="shared" ref="AC5:AC12" si="5">AVERAGE(AA5:AB5)+0.74</f>
        <v>7.82</v>
      </c>
      <c r="AD5" s="11">
        <f t="shared" ref="AD5:AD12" si="6">MAX(AA5:AB5)</f>
        <v>7.14</v>
      </c>
      <c r="AE5" s="11">
        <f t="shared" ref="AE5:AE12" si="7">MAX(0.74,$G$29)+AVERAGE(AA5:AB5)</f>
        <v>7.82</v>
      </c>
      <c r="AF5" s="11">
        <f>VLOOKUP(Z5,$I$5:$O$100,7,FALSE)+AVERAGE(AA5:AB5)</f>
        <v>7.7750000000000004</v>
      </c>
      <c r="AG5" s="11">
        <f>+AH5+$W$41</f>
        <v>7.94</v>
      </c>
      <c r="AH5" s="12">
        <v>7.65</v>
      </c>
      <c r="AI5" s="12">
        <v>7.55</v>
      </c>
      <c r="AJ5" s="13"/>
      <c r="AK5" s="13"/>
    </row>
    <row r="6" spans="1:37" x14ac:dyDescent="0.25">
      <c r="A6" s="151"/>
      <c r="B6" s="4">
        <f>EDATE(B5,1)</f>
        <v>42614</v>
      </c>
      <c r="C6" s="5">
        <v>8.17</v>
      </c>
      <c r="D6" s="5">
        <v>6.09</v>
      </c>
      <c r="E6" s="5">
        <f t="shared" si="0"/>
        <v>8.17</v>
      </c>
      <c r="F6" s="5">
        <f t="shared" si="1"/>
        <v>7.13</v>
      </c>
      <c r="G6" s="146"/>
      <c r="H6" s="149"/>
      <c r="I6" s="6">
        <f>EDATE(I5,1)</f>
        <v>42614</v>
      </c>
      <c r="J6" s="7">
        <v>8.17</v>
      </c>
      <c r="K6" s="7">
        <v>6.09</v>
      </c>
      <c r="L6" s="7">
        <f t="shared" si="2"/>
        <v>8.17</v>
      </c>
      <c r="M6" s="7">
        <f t="shared" si="3"/>
        <v>7.13</v>
      </c>
      <c r="N6" s="7">
        <f t="shared" ref="N6:N69" si="8">+L6-M6</f>
        <v>1.04</v>
      </c>
      <c r="O6" s="7"/>
      <c r="P6" s="8"/>
      <c r="Q6" s="144"/>
      <c r="R6" s="6">
        <f>EDATE(R5,1)</f>
        <v>42248</v>
      </c>
      <c r="S6" s="7">
        <v>9.08</v>
      </c>
      <c r="T6" s="7">
        <v>5.21</v>
      </c>
      <c r="U6" s="7">
        <f t="shared" si="4"/>
        <v>9.08</v>
      </c>
      <c r="V6" s="7">
        <v>6.41</v>
      </c>
      <c r="W6" s="7">
        <f t="shared" ref="W6:W40" si="9">+U6-V6</f>
        <v>2.67</v>
      </c>
      <c r="X6" s="150"/>
      <c r="Y6" s="153"/>
      <c r="Z6" s="9">
        <f t="shared" ref="Z6:Z59" si="10">EDATE(Z5,1)</f>
        <v>43617</v>
      </c>
      <c r="AA6" s="10">
        <v>7.74</v>
      </c>
      <c r="AB6" s="10">
        <v>7.56</v>
      </c>
      <c r="AC6" s="11">
        <f t="shared" si="5"/>
        <v>8.39</v>
      </c>
      <c r="AD6" s="11">
        <f t="shared" si="6"/>
        <v>7.74</v>
      </c>
      <c r="AE6" s="11">
        <f t="shared" si="7"/>
        <v>8.39</v>
      </c>
      <c r="AF6" s="11">
        <f t="shared" ref="AF6:AF12" si="11">O39+AVERAGE(AA6:AB6)</f>
        <v>8.2864705882352947</v>
      </c>
      <c r="AG6" s="11">
        <f t="shared" ref="AG6:AG12" si="12">+AH6+$W$41</f>
        <v>7.51</v>
      </c>
      <c r="AH6" s="12">
        <v>7.22</v>
      </c>
      <c r="AI6" s="12">
        <v>7.8</v>
      </c>
      <c r="AJ6" s="13"/>
      <c r="AK6" s="13"/>
    </row>
    <row r="7" spans="1:37" x14ac:dyDescent="0.25">
      <c r="A7" s="151"/>
      <c r="B7" s="4">
        <f t="shared" ref="B7:B28" si="13">EDATE(B6,1)</f>
        <v>42644</v>
      </c>
      <c r="C7" s="5">
        <v>8.7799999999999994</v>
      </c>
      <c r="D7" s="5">
        <v>6.44</v>
      </c>
      <c r="E7" s="5">
        <f t="shared" si="0"/>
        <v>8.7799999999999994</v>
      </c>
      <c r="F7" s="5">
        <f t="shared" si="1"/>
        <v>7.6099999999999994</v>
      </c>
      <c r="G7" s="146"/>
      <c r="H7" s="149"/>
      <c r="I7" s="6">
        <f t="shared" ref="I7:I70" si="14">EDATE(I6,1)</f>
        <v>42644</v>
      </c>
      <c r="J7" s="7">
        <v>8.7799999999999994</v>
      </c>
      <c r="K7" s="7">
        <v>6.44</v>
      </c>
      <c r="L7" s="7">
        <f t="shared" si="2"/>
        <v>8.7799999999999994</v>
      </c>
      <c r="M7" s="7">
        <f t="shared" si="3"/>
        <v>7.6099999999999994</v>
      </c>
      <c r="N7" s="7">
        <f t="shared" si="8"/>
        <v>1.17</v>
      </c>
      <c r="O7" s="7"/>
      <c r="P7" s="8"/>
      <c r="Q7" s="144"/>
      <c r="R7" s="6">
        <f t="shared" ref="R7:R40" si="15">EDATE(R6,1)</f>
        <v>42278</v>
      </c>
      <c r="S7" s="7">
        <v>6.57</v>
      </c>
      <c r="T7" s="7">
        <v>5.76</v>
      </c>
      <c r="U7" s="7">
        <f t="shared" si="4"/>
        <v>6.57</v>
      </c>
      <c r="V7" s="7">
        <v>5.47</v>
      </c>
      <c r="W7" s="7">
        <f t="shared" si="9"/>
        <v>1.1000000000000005</v>
      </c>
      <c r="X7" s="150"/>
      <c r="Y7" s="153"/>
      <c r="Z7" s="9">
        <f t="shared" si="10"/>
        <v>43647</v>
      </c>
      <c r="AA7" s="10">
        <v>7.09</v>
      </c>
      <c r="AB7" s="10">
        <v>7.78</v>
      </c>
      <c r="AC7" s="11">
        <f t="shared" si="5"/>
        <v>8.1750000000000007</v>
      </c>
      <c r="AD7" s="11">
        <f t="shared" si="6"/>
        <v>7.78</v>
      </c>
      <c r="AE7" s="11">
        <f t="shared" si="7"/>
        <v>8.1750000000000007</v>
      </c>
      <c r="AF7" s="11">
        <f t="shared" si="11"/>
        <v>8.0179411764705879</v>
      </c>
      <c r="AG7" s="11">
        <f t="shared" si="12"/>
        <v>8.7399999999999984</v>
      </c>
      <c r="AH7" s="12">
        <v>8.4499999999999993</v>
      </c>
      <c r="AI7" s="12">
        <v>7.77</v>
      </c>
      <c r="AJ7" s="13"/>
      <c r="AK7" s="13"/>
    </row>
    <row r="8" spans="1:37" x14ac:dyDescent="0.25">
      <c r="A8" s="151"/>
      <c r="B8" s="4">
        <f t="shared" si="13"/>
        <v>42675</v>
      </c>
      <c r="C8" s="5">
        <v>7.79</v>
      </c>
      <c r="D8" s="5">
        <v>6.77</v>
      </c>
      <c r="E8" s="5">
        <f t="shared" si="0"/>
        <v>7.79</v>
      </c>
      <c r="F8" s="5">
        <f t="shared" si="1"/>
        <v>7.2799999999999994</v>
      </c>
      <c r="G8" s="146"/>
      <c r="H8" s="149"/>
      <c r="I8" s="6">
        <f t="shared" si="14"/>
        <v>42675</v>
      </c>
      <c r="J8" s="7">
        <v>7.79</v>
      </c>
      <c r="K8" s="7">
        <v>6.77</v>
      </c>
      <c r="L8" s="7">
        <f t="shared" si="2"/>
        <v>7.79</v>
      </c>
      <c r="M8" s="7">
        <f t="shared" si="3"/>
        <v>7.2799999999999994</v>
      </c>
      <c r="N8" s="7">
        <f t="shared" si="8"/>
        <v>0.51000000000000068</v>
      </c>
      <c r="O8" s="7"/>
      <c r="P8" s="8"/>
      <c r="Q8" s="144"/>
      <c r="R8" s="6">
        <f t="shared" si="15"/>
        <v>42309</v>
      </c>
      <c r="S8" s="7">
        <v>5.44</v>
      </c>
      <c r="T8" s="7">
        <v>6.65</v>
      </c>
      <c r="U8" s="7">
        <f t="shared" si="4"/>
        <v>6.65</v>
      </c>
      <c r="V8" s="7">
        <v>4.3099999999999996</v>
      </c>
      <c r="W8" s="7">
        <f t="shared" si="9"/>
        <v>2.3400000000000007</v>
      </c>
      <c r="X8" s="150"/>
      <c r="Y8" s="153"/>
      <c r="Z8" s="9">
        <f t="shared" si="10"/>
        <v>43678</v>
      </c>
      <c r="AA8" s="10">
        <v>8.27</v>
      </c>
      <c r="AB8" s="10">
        <v>7.87</v>
      </c>
      <c r="AC8" s="11">
        <f t="shared" si="5"/>
        <v>8.81</v>
      </c>
      <c r="AD8" s="11">
        <f t="shared" si="6"/>
        <v>8.27</v>
      </c>
      <c r="AE8" s="11">
        <f t="shared" si="7"/>
        <v>8.81</v>
      </c>
      <c r="AF8" s="11">
        <f t="shared" si="11"/>
        <v>8.7277083333333341</v>
      </c>
      <c r="AG8" s="11">
        <f t="shared" si="12"/>
        <v>8.8899999999999988</v>
      </c>
      <c r="AH8" s="12">
        <v>8.6</v>
      </c>
      <c r="AI8" s="12">
        <v>7.71</v>
      </c>
      <c r="AJ8" s="13"/>
      <c r="AK8" s="13"/>
    </row>
    <row r="9" spans="1:37" x14ac:dyDescent="0.25">
      <c r="A9" s="151"/>
      <c r="B9" s="4">
        <f t="shared" si="13"/>
        <v>42705</v>
      </c>
      <c r="C9" s="5">
        <v>9.84</v>
      </c>
      <c r="D9" s="5">
        <v>6.62</v>
      </c>
      <c r="E9" s="5">
        <f t="shared" si="0"/>
        <v>9.84</v>
      </c>
      <c r="F9" s="5">
        <f t="shared" si="1"/>
        <v>8.23</v>
      </c>
      <c r="G9" s="146"/>
      <c r="H9" s="149"/>
      <c r="I9" s="6">
        <f t="shared" si="14"/>
        <v>42705</v>
      </c>
      <c r="J9" s="7">
        <v>9.84</v>
      </c>
      <c r="K9" s="7">
        <v>6.62</v>
      </c>
      <c r="L9" s="7">
        <f t="shared" si="2"/>
        <v>9.84</v>
      </c>
      <c r="M9" s="7">
        <f t="shared" si="3"/>
        <v>8.23</v>
      </c>
      <c r="N9" s="7">
        <f t="shared" si="8"/>
        <v>1.6099999999999994</v>
      </c>
      <c r="O9" s="7"/>
      <c r="P9" s="8"/>
      <c r="Q9" s="144"/>
      <c r="R9" s="6">
        <f t="shared" si="15"/>
        <v>42339</v>
      </c>
      <c r="S9" s="7">
        <v>4.6500000000000004</v>
      </c>
      <c r="T9" s="7">
        <v>6.05</v>
      </c>
      <c r="U9" s="7">
        <f t="shared" si="4"/>
        <v>6.05</v>
      </c>
      <c r="V9" s="7">
        <v>4.43</v>
      </c>
      <c r="W9" s="7">
        <f t="shared" si="9"/>
        <v>1.62</v>
      </c>
      <c r="X9" s="150"/>
      <c r="Y9" s="153"/>
      <c r="Z9" s="9">
        <f t="shared" si="10"/>
        <v>43709</v>
      </c>
      <c r="AA9" s="10">
        <v>8.49</v>
      </c>
      <c r="AB9" s="10">
        <v>7.76</v>
      </c>
      <c r="AC9" s="11">
        <f t="shared" si="5"/>
        <v>8.8650000000000002</v>
      </c>
      <c r="AD9" s="11">
        <f t="shared" si="6"/>
        <v>8.49</v>
      </c>
      <c r="AE9" s="11">
        <f t="shared" si="7"/>
        <v>8.8650000000000002</v>
      </c>
      <c r="AF9" s="11">
        <f t="shared" si="11"/>
        <v>8.7810416666666669</v>
      </c>
      <c r="AG9" s="11">
        <f t="shared" si="12"/>
        <v>10.199999999999999</v>
      </c>
      <c r="AH9" s="12">
        <v>9.91</v>
      </c>
      <c r="AI9" s="12">
        <v>7.88</v>
      </c>
      <c r="AJ9" s="13"/>
      <c r="AK9" s="13"/>
    </row>
    <row r="10" spans="1:37" x14ac:dyDescent="0.25">
      <c r="A10" s="151"/>
      <c r="B10" s="4">
        <f t="shared" si="13"/>
        <v>42736</v>
      </c>
      <c r="C10" s="5">
        <v>9.61</v>
      </c>
      <c r="D10" s="5">
        <v>7.07</v>
      </c>
      <c r="E10" s="5">
        <f t="shared" si="0"/>
        <v>9.61</v>
      </c>
      <c r="F10" s="5">
        <f t="shared" si="1"/>
        <v>8.34</v>
      </c>
      <c r="G10" s="146"/>
      <c r="H10" s="149"/>
      <c r="I10" s="6">
        <f t="shared" si="14"/>
        <v>42736</v>
      </c>
      <c r="J10" s="7">
        <v>9.61</v>
      </c>
      <c r="K10" s="7">
        <v>7.07</v>
      </c>
      <c r="L10" s="7">
        <f t="shared" si="2"/>
        <v>9.61</v>
      </c>
      <c r="M10" s="7">
        <f t="shared" si="3"/>
        <v>8.34</v>
      </c>
      <c r="N10" s="7">
        <f t="shared" si="8"/>
        <v>1.2699999999999996</v>
      </c>
      <c r="O10" s="7"/>
      <c r="P10" s="8"/>
      <c r="Q10" s="144"/>
      <c r="R10" s="6">
        <f t="shared" si="15"/>
        <v>42370</v>
      </c>
      <c r="S10" s="7">
        <v>4.04</v>
      </c>
      <c r="T10" s="7">
        <v>5.61</v>
      </c>
      <c r="U10" s="7">
        <f t="shared" si="4"/>
        <v>5.61</v>
      </c>
      <c r="V10" s="7">
        <v>5.85</v>
      </c>
      <c r="W10" s="7">
        <f t="shared" si="9"/>
        <v>-0.23999999999999932</v>
      </c>
      <c r="X10" s="150"/>
      <c r="Y10" s="153"/>
      <c r="Z10" s="9">
        <f t="shared" si="10"/>
        <v>43739</v>
      </c>
      <c r="AA10" s="10">
        <v>9.26</v>
      </c>
      <c r="AB10" s="10">
        <v>7.84</v>
      </c>
      <c r="AC10" s="11">
        <f t="shared" si="5"/>
        <v>9.2900000000000009</v>
      </c>
      <c r="AD10" s="11">
        <f t="shared" si="6"/>
        <v>9.26</v>
      </c>
      <c r="AE10" s="11">
        <f t="shared" si="7"/>
        <v>9.2900000000000009</v>
      </c>
      <c r="AF10" s="11">
        <f t="shared" si="11"/>
        <v>9.1666666666666679</v>
      </c>
      <c r="AG10" s="11">
        <f t="shared" si="12"/>
        <v>10.969999999999999</v>
      </c>
      <c r="AH10" s="12">
        <v>10.68</v>
      </c>
      <c r="AI10" s="12">
        <v>8.27</v>
      </c>
      <c r="AJ10" s="13"/>
      <c r="AK10" s="13"/>
    </row>
    <row r="11" spans="1:37" x14ac:dyDescent="0.25">
      <c r="A11" s="151"/>
      <c r="B11" s="4">
        <f t="shared" si="13"/>
        <v>42767</v>
      </c>
      <c r="C11" s="5">
        <v>8.1999999999999993</v>
      </c>
      <c r="D11" s="5">
        <v>7.59</v>
      </c>
      <c r="E11" s="5">
        <f t="shared" si="0"/>
        <v>8.1999999999999993</v>
      </c>
      <c r="F11" s="5">
        <f t="shared" si="1"/>
        <v>7.8949999999999996</v>
      </c>
      <c r="G11" s="146"/>
      <c r="H11" s="149"/>
      <c r="I11" s="6">
        <f t="shared" si="14"/>
        <v>42767</v>
      </c>
      <c r="J11" s="7">
        <v>8.1999999999999993</v>
      </c>
      <c r="K11" s="7">
        <v>7.59</v>
      </c>
      <c r="L11" s="7">
        <f t="shared" si="2"/>
        <v>8.1999999999999993</v>
      </c>
      <c r="M11" s="7">
        <f t="shared" si="3"/>
        <v>7.8949999999999996</v>
      </c>
      <c r="N11" s="7">
        <f t="shared" si="8"/>
        <v>0.30499999999999972</v>
      </c>
      <c r="O11" s="7"/>
      <c r="P11" s="8"/>
      <c r="Q11" s="144"/>
      <c r="R11" s="6">
        <f t="shared" si="15"/>
        <v>42401</v>
      </c>
      <c r="S11" s="7">
        <v>5.91</v>
      </c>
      <c r="T11" s="7">
        <v>5.47</v>
      </c>
      <c r="U11" s="7">
        <f t="shared" si="4"/>
        <v>5.91</v>
      </c>
      <c r="V11" s="7">
        <v>5.68</v>
      </c>
      <c r="W11" s="7">
        <f t="shared" si="9"/>
        <v>0.23000000000000043</v>
      </c>
      <c r="X11" s="150"/>
      <c r="Y11" s="153"/>
      <c r="Z11" s="9">
        <f t="shared" si="10"/>
        <v>43770</v>
      </c>
      <c r="AA11" s="10">
        <v>10.42</v>
      </c>
      <c r="AB11" s="10">
        <v>8.32</v>
      </c>
      <c r="AC11" s="11">
        <f t="shared" si="5"/>
        <v>10.110000000000001</v>
      </c>
      <c r="AD11" s="11">
        <f t="shared" si="6"/>
        <v>10.42</v>
      </c>
      <c r="AE11" s="11">
        <f t="shared" si="7"/>
        <v>10.110000000000001</v>
      </c>
      <c r="AF11" s="11">
        <f t="shared" si="11"/>
        <v>9.9712500000000013</v>
      </c>
      <c r="AG11" s="11">
        <f t="shared" si="12"/>
        <v>13.069999999999999</v>
      </c>
      <c r="AH11" s="12">
        <v>12.78</v>
      </c>
      <c r="AI11" s="12">
        <v>8.7899999999999991</v>
      </c>
      <c r="AJ11" s="13"/>
      <c r="AK11" s="13"/>
    </row>
    <row r="12" spans="1:37" ht="15.75" thickBot="1" x14ac:dyDescent="0.3">
      <c r="A12" s="151"/>
      <c r="B12" s="4">
        <f t="shared" si="13"/>
        <v>42795</v>
      </c>
      <c r="C12" s="5">
        <v>8.65</v>
      </c>
      <c r="D12" s="5">
        <v>7.3</v>
      </c>
      <c r="E12" s="5">
        <f t="shared" si="0"/>
        <v>8.65</v>
      </c>
      <c r="F12" s="5">
        <f t="shared" si="1"/>
        <v>7.9749999999999996</v>
      </c>
      <c r="G12" s="146"/>
      <c r="H12" s="149"/>
      <c r="I12" s="6">
        <f t="shared" si="14"/>
        <v>42795</v>
      </c>
      <c r="J12" s="7">
        <v>8.65</v>
      </c>
      <c r="K12" s="7">
        <v>7.3</v>
      </c>
      <c r="L12" s="7">
        <f t="shared" si="2"/>
        <v>8.65</v>
      </c>
      <c r="M12" s="7">
        <f t="shared" si="3"/>
        <v>7.9749999999999996</v>
      </c>
      <c r="N12" s="7">
        <f t="shared" si="8"/>
        <v>0.67500000000000071</v>
      </c>
      <c r="O12" s="7"/>
      <c r="P12" s="8"/>
      <c r="Q12" s="144"/>
      <c r="R12" s="6">
        <f t="shared" si="15"/>
        <v>42430</v>
      </c>
      <c r="S12" s="7">
        <v>5.54</v>
      </c>
      <c r="T12" s="7">
        <v>5.35</v>
      </c>
      <c r="U12" s="7">
        <f t="shared" si="4"/>
        <v>5.54</v>
      </c>
      <c r="V12" s="7">
        <v>6.25</v>
      </c>
      <c r="W12" s="7">
        <f t="shared" si="9"/>
        <v>-0.71</v>
      </c>
      <c r="X12" s="150"/>
      <c r="Y12" s="153"/>
      <c r="Z12" s="9">
        <f t="shared" si="10"/>
        <v>43800</v>
      </c>
      <c r="AA12" s="10">
        <v>13.01</v>
      </c>
      <c r="AB12" s="10">
        <v>8.73</v>
      </c>
      <c r="AC12" s="11">
        <f t="shared" si="5"/>
        <v>11.610000000000001</v>
      </c>
      <c r="AD12" s="11">
        <f t="shared" si="6"/>
        <v>13.01</v>
      </c>
      <c r="AE12" s="11">
        <f t="shared" si="7"/>
        <v>11.610000000000001</v>
      </c>
      <c r="AF12" s="11">
        <f t="shared" si="11"/>
        <v>11.461458333333335</v>
      </c>
      <c r="AG12" s="11">
        <f t="shared" si="12"/>
        <v>12.399999999999999</v>
      </c>
      <c r="AH12" s="12">
        <v>12.11</v>
      </c>
      <c r="AI12" s="12">
        <v>9.34</v>
      </c>
      <c r="AJ12" s="13"/>
    </row>
    <row r="13" spans="1:37" ht="15.75" thickBot="1" x14ac:dyDescent="0.3">
      <c r="A13" s="151"/>
      <c r="B13" s="4">
        <f>EDATE(B12,1)</f>
        <v>42826</v>
      </c>
      <c r="C13" s="5">
        <v>7.75</v>
      </c>
      <c r="D13" s="5">
        <v>6.08</v>
      </c>
      <c r="E13" s="5">
        <f t="shared" si="0"/>
        <v>7.75</v>
      </c>
      <c r="F13" s="5">
        <f t="shared" si="1"/>
        <v>6.915</v>
      </c>
      <c r="G13" s="146"/>
      <c r="H13" s="149"/>
      <c r="I13" s="6">
        <f t="shared" si="14"/>
        <v>42826</v>
      </c>
      <c r="J13" s="7">
        <v>7.75</v>
      </c>
      <c r="K13" s="7">
        <v>6.08</v>
      </c>
      <c r="L13" s="7">
        <f t="shared" si="2"/>
        <v>7.75</v>
      </c>
      <c r="M13" s="7">
        <f t="shared" si="3"/>
        <v>6.915</v>
      </c>
      <c r="N13" s="7">
        <f t="shared" si="8"/>
        <v>0.83499999999999996</v>
      </c>
      <c r="O13" s="7"/>
      <c r="P13" s="8"/>
      <c r="Q13" s="144"/>
      <c r="R13" s="6">
        <f t="shared" si="15"/>
        <v>42461</v>
      </c>
      <c r="S13" s="7">
        <v>6.22</v>
      </c>
      <c r="T13" s="7">
        <v>5.19</v>
      </c>
      <c r="U13" s="7">
        <f t="shared" si="4"/>
        <v>6.22</v>
      </c>
      <c r="V13" s="7">
        <v>6.01</v>
      </c>
      <c r="W13" s="7">
        <f t="shared" si="9"/>
        <v>0.20999999999999996</v>
      </c>
      <c r="X13" s="150"/>
      <c r="Y13" s="153"/>
      <c r="Z13" s="14" t="s">
        <v>33</v>
      </c>
      <c r="AA13" s="15">
        <f>AVERAGE(AA5:AA12)</f>
        <v>8.9275000000000002</v>
      </c>
      <c r="AB13" s="15">
        <f t="shared" ref="AB13:AI13" si="16">AVERAGE(AB5:AB12)</f>
        <v>7.8599999999999994</v>
      </c>
      <c r="AC13" s="15">
        <f t="shared" si="16"/>
        <v>9.1337500000000009</v>
      </c>
      <c r="AD13" s="15">
        <f>AVERAGE(AD5:AD12)</f>
        <v>9.0137499999999999</v>
      </c>
      <c r="AE13" s="15">
        <f t="shared" si="16"/>
        <v>9.1337500000000009</v>
      </c>
      <c r="AF13" s="15">
        <f t="shared" si="16"/>
        <v>9.0234420955882353</v>
      </c>
      <c r="AG13" s="15">
        <f t="shared" si="16"/>
        <v>9.9649999999999999</v>
      </c>
      <c r="AH13" s="15">
        <f t="shared" si="16"/>
        <v>9.6749999999999989</v>
      </c>
      <c r="AI13" s="16">
        <f t="shared" si="16"/>
        <v>8.1387499999999999</v>
      </c>
      <c r="AJ13" s="13"/>
    </row>
    <row r="14" spans="1:37" x14ac:dyDescent="0.25">
      <c r="A14" s="151"/>
      <c r="B14" s="4">
        <f t="shared" si="13"/>
        <v>42856</v>
      </c>
      <c r="C14" s="5">
        <v>7.14</v>
      </c>
      <c r="D14" s="5">
        <v>5.9</v>
      </c>
      <c r="E14" s="5">
        <f t="shared" si="0"/>
        <v>7.14</v>
      </c>
      <c r="F14" s="5">
        <f t="shared" si="1"/>
        <v>6.52</v>
      </c>
      <c r="G14" s="146"/>
      <c r="H14" s="149"/>
      <c r="I14" s="6">
        <f t="shared" si="14"/>
        <v>42856</v>
      </c>
      <c r="J14" s="7">
        <v>7.14</v>
      </c>
      <c r="K14" s="7">
        <v>5.9</v>
      </c>
      <c r="L14" s="7">
        <f t="shared" si="2"/>
        <v>7.14</v>
      </c>
      <c r="M14" s="7">
        <f t="shared" si="3"/>
        <v>6.52</v>
      </c>
      <c r="N14" s="7">
        <f t="shared" si="8"/>
        <v>0.62000000000000011</v>
      </c>
      <c r="O14" s="7"/>
      <c r="P14" s="8"/>
      <c r="Q14" s="144"/>
      <c r="R14" s="6">
        <f t="shared" si="15"/>
        <v>42491</v>
      </c>
      <c r="S14" s="7">
        <v>6.12</v>
      </c>
      <c r="T14" s="7">
        <v>5.01</v>
      </c>
      <c r="U14" s="7">
        <f t="shared" si="4"/>
        <v>6.12</v>
      </c>
      <c r="V14" s="7">
        <v>4.9400000000000004</v>
      </c>
      <c r="W14" s="7">
        <f t="shared" si="9"/>
        <v>1.1799999999999997</v>
      </c>
      <c r="X14" s="150"/>
      <c r="Y14" s="153"/>
      <c r="Z14" s="9">
        <f>EDATE(Z12,1)</f>
        <v>43831</v>
      </c>
      <c r="AA14" s="10">
        <v>12.65</v>
      </c>
      <c r="AB14" s="10">
        <v>9.2799999999999994</v>
      </c>
      <c r="AC14" s="11">
        <f t="shared" ref="AC14:AC25" si="17">AVERAGE(AA14:AB14)+0.74</f>
        <v>11.705</v>
      </c>
      <c r="AD14" s="11">
        <f t="shared" ref="AD14:AD25" si="18">MAX(AA14:AB14)</f>
        <v>12.65</v>
      </c>
      <c r="AE14" s="11">
        <f t="shared" ref="AE14:AE25" si="19">MAX(0.74,$G$54)+AVERAGE(AA14:AB14)</f>
        <v>11.705</v>
      </c>
      <c r="AF14" s="11">
        <f t="shared" ref="AF14:AF25" si="20">O47+AVERAGE(AA14:AB14)</f>
        <v>11.476666666666667</v>
      </c>
      <c r="AG14" s="11">
        <f>+AH14+$W$78</f>
        <v>10.17</v>
      </c>
      <c r="AH14" s="12">
        <v>10.01</v>
      </c>
      <c r="AI14" s="12">
        <v>9.6</v>
      </c>
      <c r="AJ14" s="13"/>
    </row>
    <row r="15" spans="1:37" x14ac:dyDescent="0.25">
      <c r="A15" s="151"/>
      <c r="B15" s="4">
        <f t="shared" si="13"/>
        <v>42887</v>
      </c>
      <c r="C15" s="5">
        <v>7.34</v>
      </c>
      <c r="D15" s="5">
        <v>6.19</v>
      </c>
      <c r="E15" s="5">
        <f t="shared" si="0"/>
        <v>7.34</v>
      </c>
      <c r="F15" s="5">
        <f t="shared" si="1"/>
        <v>6.7650000000000006</v>
      </c>
      <c r="G15" s="146"/>
      <c r="H15" s="149"/>
      <c r="I15" s="6">
        <f t="shared" si="14"/>
        <v>42887</v>
      </c>
      <c r="J15" s="7">
        <v>7.34</v>
      </c>
      <c r="K15" s="7">
        <v>6.19</v>
      </c>
      <c r="L15" s="7">
        <f t="shared" si="2"/>
        <v>7.34</v>
      </c>
      <c r="M15" s="7">
        <f t="shared" si="3"/>
        <v>6.7650000000000006</v>
      </c>
      <c r="N15" s="7">
        <f t="shared" si="8"/>
        <v>0.57499999999999929</v>
      </c>
      <c r="O15" s="7"/>
      <c r="P15" s="8"/>
      <c r="Q15" s="144"/>
      <c r="R15" s="6">
        <f t="shared" si="15"/>
        <v>42522</v>
      </c>
      <c r="S15" s="7">
        <v>5.31</v>
      </c>
      <c r="T15" s="7">
        <v>5.16</v>
      </c>
      <c r="U15" s="7">
        <f t="shared" si="4"/>
        <v>5.31</v>
      </c>
      <c r="V15" s="7">
        <v>4.96</v>
      </c>
      <c r="W15" s="7">
        <f t="shared" si="9"/>
        <v>0.34999999999999964</v>
      </c>
      <c r="X15" s="150"/>
      <c r="Y15" s="153"/>
      <c r="Z15" s="9">
        <f t="shared" si="10"/>
        <v>43862</v>
      </c>
      <c r="AA15" s="10">
        <v>9.9</v>
      </c>
      <c r="AB15" s="10">
        <v>9.5399999999999991</v>
      </c>
      <c r="AC15" s="11">
        <f t="shared" si="17"/>
        <v>10.459999999999999</v>
      </c>
      <c r="AD15" s="11">
        <f t="shared" si="18"/>
        <v>9.9</v>
      </c>
      <c r="AE15" s="11">
        <f t="shared" si="19"/>
        <v>10.459999999999999</v>
      </c>
      <c r="AF15" s="11">
        <f t="shared" si="20"/>
        <v>10.246666666666666</v>
      </c>
      <c r="AG15" s="11">
        <f t="shared" ref="AG15:AG25" si="21">+AH15+$W$78</f>
        <v>10.59</v>
      </c>
      <c r="AH15" s="12">
        <v>10.43</v>
      </c>
      <c r="AI15" s="12">
        <v>9.6</v>
      </c>
      <c r="AJ15" s="13"/>
    </row>
    <row r="16" spans="1:37" x14ac:dyDescent="0.25">
      <c r="A16" s="151"/>
      <c r="B16" s="4">
        <f t="shared" si="13"/>
        <v>42917</v>
      </c>
      <c r="C16" s="5">
        <v>7.32</v>
      </c>
      <c r="D16" s="5">
        <v>6.71</v>
      </c>
      <c r="E16" s="5">
        <f t="shared" si="0"/>
        <v>7.32</v>
      </c>
      <c r="F16" s="5">
        <f t="shared" si="1"/>
        <v>7.0150000000000006</v>
      </c>
      <c r="G16" s="146"/>
      <c r="H16" s="149"/>
      <c r="I16" s="6">
        <f t="shared" si="14"/>
        <v>42917</v>
      </c>
      <c r="J16" s="7">
        <v>7.32</v>
      </c>
      <c r="K16" s="7">
        <v>6.71</v>
      </c>
      <c r="L16" s="7">
        <f t="shared" si="2"/>
        <v>7.32</v>
      </c>
      <c r="M16" s="7">
        <f t="shared" si="3"/>
        <v>7.0150000000000006</v>
      </c>
      <c r="N16" s="7">
        <f t="shared" si="8"/>
        <v>0.30499999999999972</v>
      </c>
      <c r="O16" s="7"/>
      <c r="P16" s="8"/>
      <c r="Q16" s="144"/>
      <c r="R16" s="6">
        <f t="shared" si="15"/>
        <v>42552</v>
      </c>
      <c r="S16" s="7">
        <v>5.01</v>
      </c>
      <c r="T16" s="7">
        <v>5.57</v>
      </c>
      <c r="U16" s="7">
        <f t="shared" si="4"/>
        <v>5.57</v>
      </c>
      <c r="V16" s="7">
        <v>6.38</v>
      </c>
      <c r="W16" s="7">
        <f t="shared" si="9"/>
        <v>-0.80999999999999961</v>
      </c>
      <c r="X16" s="150"/>
      <c r="Y16" s="153"/>
      <c r="Z16" s="9">
        <f t="shared" si="10"/>
        <v>43891</v>
      </c>
      <c r="AA16" s="10">
        <v>10.47</v>
      </c>
      <c r="AB16" s="10">
        <v>9.68</v>
      </c>
      <c r="AC16" s="11">
        <f t="shared" si="17"/>
        <v>10.815</v>
      </c>
      <c r="AD16" s="11">
        <f t="shared" si="18"/>
        <v>10.47</v>
      </c>
      <c r="AE16" s="11">
        <f t="shared" si="19"/>
        <v>10.815</v>
      </c>
      <c r="AF16" s="11">
        <f t="shared" si="20"/>
        <v>10.621041666666667</v>
      </c>
      <c r="AG16" s="11">
        <f t="shared" si="21"/>
        <v>10.040000000000001</v>
      </c>
      <c r="AH16" s="12">
        <v>9.8800000000000008</v>
      </c>
      <c r="AI16" s="12">
        <v>8.4499999999999993</v>
      </c>
      <c r="AJ16" s="13"/>
    </row>
    <row r="17" spans="1:36" x14ac:dyDescent="0.25">
      <c r="A17" s="151"/>
      <c r="B17" s="4">
        <f t="shared" si="13"/>
        <v>42948</v>
      </c>
      <c r="C17" s="5">
        <v>5.07</v>
      </c>
      <c r="D17" s="5">
        <v>6.55</v>
      </c>
      <c r="E17" s="5">
        <f t="shared" si="0"/>
        <v>6.55</v>
      </c>
      <c r="F17" s="5">
        <f t="shared" si="1"/>
        <v>5.8100000000000005</v>
      </c>
      <c r="G17" s="146"/>
      <c r="H17" s="149"/>
      <c r="I17" s="6">
        <f t="shared" si="14"/>
        <v>42948</v>
      </c>
      <c r="J17" s="7">
        <v>5.07</v>
      </c>
      <c r="K17" s="7">
        <v>6.55</v>
      </c>
      <c r="L17" s="7">
        <f t="shared" si="2"/>
        <v>6.55</v>
      </c>
      <c r="M17" s="7">
        <f t="shared" si="3"/>
        <v>5.8100000000000005</v>
      </c>
      <c r="N17" s="7">
        <f t="shared" si="8"/>
        <v>0.73999999999999932</v>
      </c>
      <c r="O17" s="7"/>
      <c r="P17" s="8"/>
      <c r="Q17" s="144"/>
      <c r="R17" s="6">
        <f t="shared" si="15"/>
        <v>42583</v>
      </c>
      <c r="S17" s="7">
        <v>6.16</v>
      </c>
      <c r="T17" s="7">
        <v>6.01</v>
      </c>
      <c r="U17" s="7">
        <f t="shared" si="4"/>
        <v>6.16</v>
      </c>
      <c r="V17" s="7">
        <v>8.5</v>
      </c>
      <c r="W17" s="7">
        <f t="shared" si="9"/>
        <v>-2.34</v>
      </c>
      <c r="X17" s="150"/>
      <c r="Y17" s="153"/>
      <c r="Z17" s="9">
        <f t="shared" si="10"/>
        <v>43922</v>
      </c>
      <c r="AA17" s="10">
        <v>10.039999999999999</v>
      </c>
      <c r="AB17" s="10">
        <v>8.85</v>
      </c>
      <c r="AC17" s="11">
        <f t="shared" si="17"/>
        <v>10.185</v>
      </c>
      <c r="AD17" s="11">
        <f t="shared" si="18"/>
        <v>10.039999999999999</v>
      </c>
      <c r="AE17" s="11">
        <f t="shared" si="19"/>
        <v>10.185</v>
      </c>
      <c r="AF17" s="11">
        <f t="shared" si="20"/>
        <v>9.9708333333333332</v>
      </c>
      <c r="AG17" s="11">
        <f t="shared" si="21"/>
        <v>8.91</v>
      </c>
      <c r="AH17" s="12">
        <v>8.75</v>
      </c>
      <c r="AI17" s="12">
        <v>7.02</v>
      </c>
      <c r="AJ17" s="13"/>
    </row>
    <row r="18" spans="1:36" x14ac:dyDescent="0.25">
      <c r="A18" s="151"/>
      <c r="B18" s="4">
        <f t="shared" si="13"/>
        <v>42979</v>
      </c>
      <c r="C18" s="5">
        <v>6.21</v>
      </c>
      <c r="D18" s="5">
        <v>6.33</v>
      </c>
      <c r="E18" s="5">
        <f t="shared" si="0"/>
        <v>6.33</v>
      </c>
      <c r="F18" s="5">
        <f t="shared" si="1"/>
        <v>6.27</v>
      </c>
      <c r="G18" s="146"/>
      <c r="H18" s="149"/>
      <c r="I18" s="6">
        <f t="shared" si="14"/>
        <v>42979</v>
      </c>
      <c r="J18" s="7">
        <v>6.21</v>
      </c>
      <c r="K18" s="7">
        <v>6.33</v>
      </c>
      <c r="L18" s="7">
        <f t="shared" si="2"/>
        <v>6.33</v>
      </c>
      <c r="M18" s="7">
        <f t="shared" si="3"/>
        <v>6.27</v>
      </c>
      <c r="N18" s="7">
        <f t="shared" si="8"/>
        <v>6.0000000000000497E-2</v>
      </c>
      <c r="O18" s="7"/>
      <c r="P18" s="8"/>
      <c r="Q18" s="144"/>
      <c r="R18" s="6">
        <f t="shared" si="15"/>
        <v>42614</v>
      </c>
      <c r="S18" s="7">
        <v>8.17</v>
      </c>
      <c r="T18" s="7">
        <v>6.09</v>
      </c>
      <c r="U18" s="7">
        <f t="shared" si="4"/>
        <v>8.17</v>
      </c>
      <c r="V18" s="7">
        <v>8.61</v>
      </c>
      <c r="W18" s="7">
        <f t="shared" si="9"/>
        <v>-0.4399999999999995</v>
      </c>
      <c r="X18" s="150"/>
      <c r="Y18" s="153"/>
      <c r="Z18" s="9">
        <f t="shared" si="10"/>
        <v>43952</v>
      </c>
      <c r="AA18" s="10">
        <v>8.93</v>
      </c>
      <c r="AB18" s="10">
        <v>7.03</v>
      </c>
      <c r="AC18" s="11">
        <f t="shared" si="17"/>
        <v>8.7200000000000006</v>
      </c>
      <c r="AD18" s="11">
        <f t="shared" si="18"/>
        <v>8.93</v>
      </c>
      <c r="AE18" s="11">
        <f t="shared" si="19"/>
        <v>8.7200000000000006</v>
      </c>
      <c r="AF18" s="11">
        <f t="shared" si="20"/>
        <v>8.4824999999999999</v>
      </c>
      <c r="AG18" s="11">
        <f t="shared" si="21"/>
        <v>7.75</v>
      </c>
      <c r="AH18" s="12">
        <v>7.59</v>
      </c>
      <c r="AI18" s="12">
        <v>6.07</v>
      </c>
      <c r="AJ18" s="13"/>
    </row>
    <row r="19" spans="1:36" x14ac:dyDescent="0.25">
      <c r="A19" s="151"/>
      <c r="B19" s="4">
        <f t="shared" si="13"/>
        <v>43009</v>
      </c>
      <c r="C19" s="5">
        <v>6.67</v>
      </c>
      <c r="D19" s="5">
        <v>6.14</v>
      </c>
      <c r="E19" s="5">
        <f t="shared" si="0"/>
        <v>6.67</v>
      </c>
      <c r="F19" s="5">
        <f t="shared" si="1"/>
        <v>6.4049999999999994</v>
      </c>
      <c r="G19" s="146"/>
      <c r="H19" s="149"/>
      <c r="I19" s="6">
        <f t="shared" si="14"/>
        <v>43009</v>
      </c>
      <c r="J19" s="7">
        <v>6.67</v>
      </c>
      <c r="K19" s="7">
        <v>6.14</v>
      </c>
      <c r="L19" s="7">
        <f t="shared" si="2"/>
        <v>6.67</v>
      </c>
      <c r="M19" s="7">
        <f t="shared" si="3"/>
        <v>6.4049999999999994</v>
      </c>
      <c r="N19" s="7">
        <f t="shared" si="8"/>
        <v>0.26500000000000057</v>
      </c>
      <c r="O19" s="7"/>
      <c r="P19" s="8"/>
      <c r="Q19" s="144"/>
      <c r="R19" s="6">
        <f t="shared" si="15"/>
        <v>42644</v>
      </c>
      <c r="S19" s="7">
        <v>8.7799999999999994</v>
      </c>
      <c r="T19" s="7">
        <v>6.44</v>
      </c>
      <c r="U19" s="7">
        <f t="shared" si="4"/>
        <v>8.7799999999999994</v>
      </c>
      <c r="V19" s="7">
        <v>7.92</v>
      </c>
      <c r="W19" s="7">
        <f t="shared" si="9"/>
        <v>0.85999999999999943</v>
      </c>
      <c r="X19" s="150"/>
      <c r="Y19" s="153"/>
      <c r="Z19" s="9">
        <f t="shared" si="10"/>
        <v>43983</v>
      </c>
      <c r="AA19" s="10">
        <v>6.68</v>
      </c>
      <c r="AB19" s="10">
        <v>5.99</v>
      </c>
      <c r="AC19" s="11">
        <f t="shared" si="17"/>
        <v>7.0750000000000002</v>
      </c>
      <c r="AD19" s="11">
        <f t="shared" si="18"/>
        <v>6.68</v>
      </c>
      <c r="AE19" s="11">
        <f t="shared" si="19"/>
        <v>7.0750000000000002</v>
      </c>
      <c r="AF19" s="11">
        <f t="shared" si="20"/>
        <v>6.8172916666666667</v>
      </c>
      <c r="AG19" s="11">
        <f t="shared" si="21"/>
        <v>15.22</v>
      </c>
      <c r="AH19" s="12">
        <v>15.06</v>
      </c>
      <c r="AI19" s="12">
        <v>6.62</v>
      </c>
      <c r="AJ19" s="13"/>
    </row>
    <row r="20" spans="1:36" x14ac:dyDescent="0.25">
      <c r="A20" s="151"/>
      <c r="B20" s="4">
        <f t="shared" si="13"/>
        <v>43040</v>
      </c>
      <c r="C20" s="5">
        <v>7.28</v>
      </c>
      <c r="D20" s="5">
        <v>5.88</v>
      </c>
      <c r="E20" s="5">
        <f t="shared" si="0"/>
        <v>7.28</v>
      </c>
      <c r="F20" s="5">
        <f t="shared" si="1"/>
        <v>6.58</v>
      </c>
      <c r="G20" s="146"/>
      <c r="H20" s="149"/>
      <c r="I20" s="6">
        <f t="shared" si="14"/>
        <v>43040</v>
      </c>
      <c r="J20" s="7">
        <v>7.28</v>
      </c>
      <c r="K20" s="7">
        <v>5.88</v>
      </c>
      <c r="L20" s="7">
        <f t="shared" si="2"/>
        <v>7.28</v>
      </c>
      <c r="M20" s="7">
        <f t="shared" si="3"/>
        <v>6.58</v>
      </c>
      <c r="N20" s="7">
        <f t="shared" si="8"/>
        <v>0.70000000000000018</v>
      </c>
      <c r="O20" s="7"/>
      <c r="P20" s="8"/>
      <c r="Q20" s="144"/>
      <c r="R20" s="6">
        <f t="shared" si="15"/>
        <v>42675</v>
      </c>
      <c r="S20" s="7">
        <v>7.79</v>
      </c>
      <c r="T20" s="7">
        <v>6.77</v>
      </c>
      <c r="U20" s="7">
        <f t="shared" si="4"/>
        <v>7.79</v>
      </c>
      <c r="V20" s="7">
        <v>9.74</v>
      </c>
      <c r="W20" s="7">
        <f t="shared" si="9"/>
        <v>-1.9500000000000002</v>
      </c>
      <c r="X20" s="150"/>
      <c r="Y20" s="153"/>
      <c r="Z20" s="9">
        <f t="shared" si="10"/>
        <v>44013</v>
      </c>
      <c r="AA20" s="10">
        <v>13.29</v>
      </c>
      <c r="AB20" s="10">
        <v>6.46</v>
      </c>
      <c r="AC20" s="11">
        <f t="shared" si="17"/>
        <v>10.615</v>
      </c>
      <c r="AD20" s="11">
        <f t="shared" si="18"/>
        <v>13.29</v>
      </c>
      <c r="AE20" s="11">
        <f t="shared" si="19"/>
        <v>10.615</v>
      </c>
      <c r="AF20" s="11">
        <f t="shared" si="20"/>
        <v>10.358958333333334</v>
      </c>
      <c r="AG20" s="11">
        <f t="shared" si="21"/>
        <v>18.489999999999998</v>
      </c>
      <c r="AH20" s="12">
        <v>18.329999999999998</v>
      </c>
      <c r="AI20" s="12">
        <v>7.16</v>
      </c>
      <c r="AJ20" s="13"/>
    </row>
    <row r="21" spans="1:36" x14ac:dyDescent="0.25">
      <c r="A21" s="151"/>
      <c r="B21" s="4">
        <f t="shared" si="13"/>
        <v>43070</v>
      </c>
      <c r="C21" s="5">
        <v>8.3000000000000007</v>
      </c>
      <c r="D21" s="5">
        <v>5.24</v>
      </c>
      <c r="E21" s="5">
        <f t="shared" si="0"/>
        <v>8.3000000000000007</v>
      </c>
      <c r="F21" s="5">
        <f t="shared" si="1"/>
        <v>6.7700000000000005</v>
      </c>
      <c r="G21" s="146"/>
      <c r="H21" s="149"/>
      <c r="I21" s="6">
        <f t="shared" si="14"/>
        <v>43070</v>
      </c>
      <c r="J21" s="7">
        <v>8.3000000000000007</v>
      </c>
      <c r="K21" s="7">
        <v>5.24</v>
      </c>
      <c r="L21" s="7">
        <f t="shared" si="2"/>
        <v>8.3000000000000007</v>
      </c>
      <c r="M21" s="7">
        <f t="shared" si="3"/>
        <v>6.7700000000000005</v>
      </c>
      <c r="N21" s="7">
        <f t="shared" si="8"/>
        <v>1.5300000000000002</v>
      </c>
      <c r="O21" s="7"/>
      <c r="P21" s="8"/>
      <c r="Q21" s="144"/>
      <c r="R21" s="6">
        <f t="shared" si="15"/>
        <v>42705</v>
      </c>
      <c r="S21" s="7">
        <v>9.84</v>
      </c>
      <c r="T21" s="7">
        <v>6.62</v>
      </c>
      <c r="U21" s="7">
        <f t="shared" si="4"/>
        <v>9.84</v>
      </c>
      <c r="V21" s="7">
        <v>9.56</v>
      </c>
      <c r="W21" s="7">
        <f t="shared" si="9"/>
        <v>0.27999999999999936</v>
      </c>
      <c r="X21" s="150"/>
      <c r="Y21" s="153"/>
      <c r="Z21" s="9">
        <f t="shared" si="10"/>
        <v>44044</v>
      </c>
      <c r="AA21" s="10">
        <v>18.079999999999998</v>
      </c>
      <c r="AB21" s="10">
        <v>7.12</v>
      </c>
      <c r="AC21" s="11">
        <f t="shared" si="17"/>
        <v>13.34</v>
      </c>
      <c r="AD21" s="11">
        <f t="shared" si="18"/>
        <v>18.079999999999998</v>
      </c>
      <c r="AE21" s="11">
        <f t="shared" si="19"/>
        <v>13.34</v>
      </c>
      <c r="AF21" s="11">
        <f t="shared" si="20"/>
        <v>13.061458333333333</v>
      </c>
      <c r="AG21" s="11">
        <f t="shared" si="21"/>
        <v>12.69</v>
      </c>
      <c r="AH21" s="12">
        <v>12.53</v>
      </c>
      <c r="AI21" s="12">
        <v>7.08</v>
      </c>
      <c r="AJ21" s="13"/>
    </row>
    <row r="22" spans="1:36" x14ac:dyDescent="0.25">
      <c r="A22" s="151"/>
      <c r="B22" s="4">
        <f t="shared" si="13"/>
        <v>43101</v>
      </c>
      <c r="C22" s="5">
        <v>6.98</v>
      </c>
      <c r="D22" s="5">
        <v>5</v>
      </c>
      <c r="E22" s="5">
        <f t="shared" si="0"/>
        <v>6.98</v>
      </c>
      <c r="F22" s="5">
        <f t="shared" si="1"/>
        <v>5.99</v>
      </c>
      <c r="G22" s="146"/>
      <c r="H22" s="149"/>
      <c r="I22" s="6">
        <f t="shared" si="14"/>
        <v>43101</v>
      </c>
      <c r="J22" s="7">
        <v>6.98</v>
      </c>
      <c r="K22" s="7">
        <v>5</v>
      </c>
      <c r="L22" s="7">
        <f t="shared" si="2"/>
        <v>6.98</v>
      </c>
      <c r="M22" s="7">
        <f t="shared" si="3"/>
        <v>5.99</v>
      </c>
      <c r="N22" s="7">
        <f t="shared" si="8"/>
        <v>0.99000000000000021</v>
      </c>
      <c r="O22" s="7"/>
      <c r="P22" s="8"/>
      <c r="Q22" s="144"/>
      <c r="R22" s="6">
        <f t="shared" si="15"/>
        <v>42736</v>
      </c>
      <c r="S22" s="7">
        <v>9.61</v>
      </c>
      <c r="T22" s="7">
        <v>7.07</v>
      </c>
      <c r="U22" s="7">
        <f t="shared" si="4"/>
        <v>9.61</v>
      </c>
      <c r="V22" s="7">
        <v>8.2200000000000006</v>
      </c>
      <c r="W22" s="7">
        <f t="shared" si="9"/>
        <v>1.3899999999999988</v>
      </c>
      <c r="X22" s="150"/>
      <c r="Y22" s="153"/>
      <c r="Z22" s="9">
        <f t="shared" si="10"/>
        <v>44075</v>
      </c>
      <c r="AA22" s="10">
        <v>17.43</v>
      </c>
      <c r="AB22" s="10">
        <v>7.13</v>
      </c>
      <c r="AC22" s="11">
        <f t="shared" si="17"/>
        <v>13.02</v>
      </c>
      <c r="AD22" s="11">
        <f t="shared" si="18"/>
        <v>17.43</v>
      </c>
      <c r="AE22" s="11">
        <f t="shared" si="19"/>
        <v>13.02</v>
      </c>
      <c r="AF22" s="11">
        <f t="shared" si="20"/>
        <v>12.754166666666666</v>
      </c>
      <c r="AG22" s="11">
        <f t="shared" si="21"/>
        <v>11.41</v>
      </c>
      <c r="AH22" s="12">
        <v>11.25</v>
      </c>
      <c r="AI22" s="12">
        <v>7.43</v>
      </c>
      <c r="AJ22" s="13"/>
    </row>
    <row r="23" spans="1:36" x14ac:dyDescent="0.25">
      <c r="A23" s="151"/>
      <c r="B23" s="4">
        <f t="shared" si="13"/>
        <v>43132</v>
      </c>
      <c r="C23" s="5">
        <v>5.71</v>
      </c>
      <c r="D23" s="5">
        <v>4.68</v>
      </c>
      <c r="E23" s="5">
        <f t="shared" si="0"/>
        <v>5.71</v>
      </c>
      <c r="F23" s="5">
        <f t="shared" si="1"/>
        <v>5.1950000000000003</v>
      </c>
      <c r="G23" s="146"/>
      <c r="H23" s="149"/>
      <c r="I23" s="6">
        <f t="shared" si="14"/>
        <v>43132</v>
      </c>
      <c r="J23" s="7">
        <v>5.71</v>
      </c>
      <c r="K23" s="7">
        <v>4.68</v>
      </c>
      <c r="L23" s="7">
        <f t="shared" si="2"/>
        <v>5.71</v>
      </c>
      <c r="M23" s="7">
        <f t="shared" si="3"/>
        <v>5.1950000000000003</v>
      </c>
      <c r="N23" s="7">
        <f t="shared" si="8"/>
        <v>0.51499999999999968</v>
      </c>
      <c r="O23" s="7"/>
      <c r="P23" s="8"/>
      <c r="Q23" s="144"/>
      <c r="R23" s="6">
        <f t="shared" si="15"/>
        <v>42767</v>
      </c>
      <c r="S23" s="7">
        <v>8.1999999999999993</v>
      </c>
      <c r="T23" s="7">
        <v>7.59</v>
      </c>
      <c r="U23" s="7">
        <f t="shared" si="4"/>
        <v>8.1999999999999993</v>
      </c>
      <c r="V23" s="7">
        <v>8.69</v>
      </c>
      <c r="W23" s="7">
        <f t="shared" si="9"/>
        <v>-0.49000000000000021</v>
      </c>
      <c r="X23" s="150"/>
      <c r="Y23" s="153"/>
      <c r="Z23" s="9">
        <f t="shared" si="10"/>
        <v>44105</v>
      </c>
      <c r="AA23" s="10">
        <v>11.01</v>
      </c>
      <c r="AB23" s="10">
        <v>7.45</v>
      </c>
      <c r="AC23" s="11">
        <f t="shared" si="17"/>
        <v>9.9700000000000006</v>
      </c>
      <c r="AD23" s="11">
        <f t="shared" si="18"/>
        <v>11.01</v>
      </c>
      <c r="AE23" s="11">
        <f t="shared" si="19"/>
        <v>9.9700000000000006</v>
      </c>
      <c r="AF23" s="11">
        <f t="shared" si="20"/>
        <v>9.7227083333333333</v>
      </c>
      <c r="AG23" s="11">
        <f t="shared" si="21"/>
        <v>16.61</v>
      </c>
      <c r="AH23" s="12">
        <v>16.45</v>
      </c>
      <c r="AI23" s="12">
        <v>8.01</v>
      </c>
      <c r="AJ23" s="13"/>
    </row>
    <row r="24" spans="1:36" x14ac:dyDescent="0.25">
      <c r="A24" s="151"/>
      <c r="B24" s="4">
        <f t="shared" si="13"/>
        <v>43160</v>
      </c>
      <c r="C24" s="5">
        <v>5.38</v>
      </c>
      <c r="D24" s="5">
        <v>4.8499999999999996</v>
      </c>
      <c r="E24" s="5">
        <f t="shared" si="0"/>
        <v>5.38</v>
      </c>
      <c r="F24" s="5">
        <f t="shared" si="1"/>
        <v>5.1150000000000002</v>
      </c>
      <c r="G24" s="146"/>
      <c r="H24" s="149"/>
      <c r="I24" s="6">
        <f t="shared" si="14"/>
        <v>43160</v>
      </c>
      <c r="J24" s="7">
        <v>5.38</v>
      </c>
      <c r="K24" s="7">
        <v>4.8499999999999996</v>
      </c>
      <c r="L24" s="7">
        <f t="shared" si="2"/>
        <v>5.38</v>
      </c>
      <c r="M24" s="7">
        <f t="shared" si="3"/>
        <v>5.1150000000000002</v>
      </c>
      <c r="N24" s="7">
        <f t="shared" si="8"/>
        <v>0.26499999999999968</v>
      </c>
      <c r="O24" s="7"/>
      <c r="P24" s="8"/>
      <c r="Q24" s="144"/>
      <c r="R24" s="6">
        <f t="shared" si="15"/>
        <v>42795</v>
      </c>
      <c r="S24" s="7">
        <v>8.65</v>
      </c>
      <c r="T24" s="7">
        <v>7.3</v>
      </c>
      <c r="U24" s="7">
        <f t="shared" si="4"/>
        <v>8.65</v>
      </c>
      <c r="V24" s="7">
        <v>7.61</v>
      </c>
      <c r="W24" s="7">
        <f t="shared" si="9"/>
        <v>1.04</v>
      </c>
      <c r="X24" s="150"/>
      <c r="Y24" s="153"/>
      <c r="Z24" s="9">
        <f t="shared" si="10"/>
        <v>44136</v>
      </c>
      <c r="AA24" s="10">
        <v>16.07</v>
      </c>
      <c r="AB24" s="10">
        <v>8</v>
      </c>
      <c r="AC24" s="11">
        <f t="shared" si="17"/>
        <v>12.775</v>
      </c>
      <c r="AD24" s="11">
        <f t="shared" si="18"/>
        <v>16.07</v>
      </c>
      <c r="AE24" s="11">
        <f t="shared" si="19"/>
        <v>12.775</v>
      </c>
      <c r="AF24" s="11">
        <f t="shared" si="20"/>
        <v>12.542291666666667</v>
      </c>
      <c r="AG24" s="11">
        <f t="shared" si="21"/>
        <v>18.71</v>
      </c>
      <c r="AH24" s="12">
        <v>18.55</v>
      </c>
      <c r="AI24" s="12">
        <v>8.14</v>
      </c>
      <c r="AJ24" s="13"/>
    </row>
    <row r="25" spans="1:36" ht="15.75" thickBot="1" x14ac:dyDescent="0.3">
      <c r="A25" s="151"/>
      <c r="B25" s="4">
        <f t="shared" si="13"/>
        <v>43191</v>
      </c>
      <c r="C25" s="5">
        <v>5.82</v>
      </c>
      <c r="D25" s="5">
        <v>4.71</v>
      </c>
      <c r="E25" s="5">
        <f t="shared" si="0"/>
        <v>5.82</v>
      </c>
      <c r="F25" s="5">
        <f t="shared" si="1"/>
        <v>5.2650000000000006</v>
      </c>
      <c r="G25" s="146"/>
      <c r="H25" s="149"/>
      <c r="I25" s="6">
        <f t="shared" si="14"/>
        <v>43191</v>
      </c>
      <c r="J25" s="7">
        <v>5.82</v>
      </c>
      <c r="K25" s="7">
        <v>4.71</v>
      </c>
      <c r="L25" s="7">
        <f t="shared" si="2"/>
        <v>5.82</v>
      </c>
      <c r="M25" s="7">
        <f t="shared" si="3"/>
        <v>5.2650000000000006</v>
      </c>
      <c r="N25" s="7">
        <f t="shared" si="8"/>
        <v>0.55499999999999972</v>
      </c>
      <c r="O25" s="7"/>
      <c r="P25" s="8"/>
      <c r="Q25" s="144"/>
      <c r="R25" s="6">
        <f t="shared" si="15"/>
        <v>42826</v>
      </c>
      <c r="S25" s="7">
        <v>7.75</v>
      </c>
      <c r="T25" s="7">
        <v>6.08</v>
      </c>
      <c r="U25" s="7">
        <f t="shared" si="4"/>
        <v>7.75</v>
      </c>
      <c r="V25" s="7">
        <v>7.23</v>
      </c>
      <c r="W25" s="7">
        <f t="shared" si="9"/>
        <v>0.51999999999999957</v>
      </c>
      <c r="X25" s="150"/>
      <c r="Y25" s="153"/>
      <c r="Z25" s="9">
        <f t="shared" si="10"/>
        <v>44166</v>
      </c>
      <c r="AA25" s="10">
        <v>20.07</v>
      </c>
      <c r="AB25" s="10">
        <v>8.2100000000000009</v>
      </c>
      <c r="AC25" s="11">
        <f t="shared" si="17"/>
        <v>14.88</v>
      </c>
      <c r="AD25" s="11">
        <f t="shared" si="18"/>
        <v>20.07</v>
      </c>
      <c r="AE25" s="11">
        <f t="shared" si="19"/>
        <v>14.88</v>
      </c>
      <c r="AF25" s="11">
        <f t="shared" si="20"/>
        <v>14.672708333333334</v>
      </c>
      <c r="AG25" s="11">
        <f t="shared" si="21"/>
        <v>10.870000000000001</v>
      </c>
      <c r="AH25" s="12">
        <v>10.71</v>
      </c>
      <c r="AI25" s="12">
        <v>8.26</v>
      </c>
      <c r="AJ25" s="13"/>
    </row>
    <row r="26" spans="1:36" ht="15.75" thickBot="1" x14ac:dyDescent="0.3">
      <c r="A26" s="151"/>
      <c r="B26" s="4">
        <f t="shared" si="13"/>
        <v>43221</v>
      </c>
      <c r="C26" s="5">
        <v>5.98</v>
      </c>
      <c r="D26" s="5">
        <v>4.75</v>
      </c>
      <c r="E26" s="5">
        <f t="shared" si="0"/>
        <v>5.98</v>
      </c>
      <c r="F26" s="5">
        <f t="shared" si="1"/>
        <v>5.3650000000000002</v>
      </c>
      <c r="G26" s="146"/>
      <c r="H26" s="149"/>
      <c r="I26" s="6">
        <f t="shared" si="14"/>
        <v>43221</v>
      </c>
      <c r="J26" s="7">
        <v>5.98</v>
      </c>
      <c r="K26" s="7">
        <v>4.75</v>
      </c>
      <c r="L26" s="7">
        <f t="shared" si="2"/>
        <v>5.98</v>
      </c>
      <c r="M26" s="7">
        <f t="shared" si="3"/>
        <v>5.3650000000000002</v>
      </c>
      <c r="N26" s="7">
        <f t="shared" si="8"/>
        <v>0.61500000000000021</v>
      </c>
      <c r="O26" s="7"/>
      <c r="P26" s="8"/>
      <c r="Q26" s="144"/>
      <c r="R26" s="6">
        <f t="shared" si="15"/>
        <v>42856</v>
      </c>
      <c r="S26" s="7">
        <v>7.14</v>
      </c>
      <c r="T26" s="7">
        <v>5.9</v>
      </c>
      <c r="U26" s="7">
        <f t="shared" si="4"/>
        <v>7.14</v>
      </c>
      <c r="V26" s="7">
        <v>7.38</v>
      </c>
      <c r="W26" s="7">
        <f t="shared" si="9"/>
        <v>-0.24000000000000021</v>
      </c>
      <c r="X26" s="150"/>
      <c r="Y26" s="153"/>
      <c r="Z26" s="14" t="s">
        <v>34</v>
      </c>
      <c r="AA26" s="15">
        <f>AVERAGE(AA14:AA25)</f>
        <v>12.885</v>
      </c>
      <c r="AB26" s="15">
        <f t="shared" ref="AB26:AI26" si="22">AVERAGE(AB14:AB25)</f>
        <v>7.8950000000000005</v>
      </c>
      <c r="AC26" s="15">
        <f t="shared" si="22"/>
        <v>11.13</v>
      </c>
      <c r="AD26" s="15">
        <f>AVERAGE(AD14:AD25)</f>
        <v>12.885</v>
      </c>
      <c r="AE26" s="15">
        <f t="shared" si="22"/>
        <v>11.13</v>
      </c>
      <c r="AF26" s="15">
        <f t="shared" si="22"/>
        <v>10.893940972222223</v>
      </c>
      <c r="AG26" s="15">
        <f t="shared" si="22"/>
        <v>12.621666666666664</v>
      </c>
      <c r="AH26" s="15">
        <f t="shared" si="22"/>
        <v>12.461666666666668</v>
      </c>
      <c r="AI26" s="16">
        <f t="shared" si="22"/>
        <v>7.786666666666668</v>
      </c>
      <c r="AJ26" s="13"/>
    </row>
    <row r="27" spans="1:36" x14ac:dyDescent="0.25">
      <c r="A27" s="151"/>
      <c r="B27" s="4">
        <f t="shared" si="13"/>
        <v>43252</v>
      </c>
      <c r="C27" s="5">
        <v>6.35</v>
      </c>
      <c r="D27" s="5">
        <v>5.63</v>
      </c>
      <c r="E27" s="5">
        <f t="shared" si="0"/>
        <v>6.35</v>
      </c>
      <c r="F27" s="5">
        <f t="shared" si="1"/>
        <v>5.99</v>
      </c>
      <c r="G27" s="146"/>
      <c r="H27" s="149"/>
      <c r="I27" s="6">
        <f t="shared" si="14"/>
        <v>43252</v>
      </c>
      <c r="J27" s="7">
        <v>6.35</v>
      </c>
      <c r="K27" s="7">
        <v>5.63</v>
      </c>
      <c r="L27" s="7">
        <f t="shared" si="2"/>
        <v>6.35</v>
      </c>
      <c r="M27" s="7">
        <f t="shared" si="3"/>
        <v>5.99</v>
      </c>
      <c r="N27" s="7">
        <f t="shared" si="8"/>
        <v>0.35999999999999943</v>
      </c>
      <c r="O27" s="7"/>
      <c r="P27" s="8"/>
      <c r="Q27" s="144"/>
      <c r="R27" s="6">
        <f t="shared" si="15"/>
        <v>42887</v>
      </c>
      <c r="S27" s="7">
        <v>7.34</v>
      </c>
      <c r="T27" s="7">
        <v>6.19</v>
      </c>
      <c r="U27" s="7">
        <f t="shared" si="4"/>
        <v>7.34</v>
      </c>
      <c r="V27" s="7">
        <v>7.22</v>
      </c>
      <c r="W27" s="7">
        <f t="shared" si="9"/>
        <v>0.12000000000000011</v>
      </c>
      <c r="X27" s="150"/>
      <c r="Y27" s="153"/>
      <c r="Z27" s="9">
        <f>EDATE(Z25,1)</f>
        <v>44197</v>
      </c>
      <c r="AA27" s="10">
        <v>10.25</v>
      </c>
      <c r="AB27" s="10">
        <v>8.33</v>
      </c>
      <c r="AC27" s="11">
        <f t="shared" ref="AC27:AC38" si="23">AVERAGE(AA27:AB27)+0.74</f>
        <v>10.029999999999999</v>
      </c>
      <c r="AD27" s="11">
        <f t="shared" ref="AD27:AD38" si="24">MAX(AA27:AB27)</f>
        <v>10.25</v>
      </c>
      <c r="AE27" s="11">
        <f t="shared" ref="AE27:AE38" si="25">MAX(0.74,$G$79)+AVERAGE(AA27:AB27)</f>
        <v>10.029999999999999</v>
      </c>
      <c r="AF27" s="11">
        <f t="shared" ref="AF27:AF38" si="26">O60+AVERAGE(AA27:AB27)</f>
        <v>9.8377083333333317</v>
      </c>
      <c r="AG27" s="11">
        <f t="shared" ref="AG27:AG38" si="27">+AH27+W115</f>
        <v>10.78</v>
      </c>
      <c r="AH27" s="12">
        <v>10.99</v>
      </c>
      <c r="AI27" s="12">
        <v>8.61</v>
      </c>
      <c r="AJ27" s="13"/>
    </row>
    <row r="28" spans="1:36" ht="15.75" thickBot="1" x14ac:dyDescent="0.3">
      <c r="A28" s="151"/>
      <c r="B28" s="4">
        <f t="shared" si="13"/>
        <v>43282</v>
      </c>
      <c r="C28" s="5">
        <v>6.25</v>
      </c>
      <c r="D28" s="5">
        <v>5.85</v>
      </c>
      <c r="E28" s="5">
        <f t="shared" si="0"/>
        <v>6.25</v>
      </c>
      <c r="F28" s="5">
        <f t="shared" si="1"/>
        <v>6.05</v>
      </c>
      <c r="G28" s="147"/>
      <c r="H28" s="149"/>
      <c r="I28" s="6">
        <f t="shared" si="14"/>
        <v>43282</v>
      </c>
      <c r="J28" s="7">
        <v>6.25</v>
      </c>
      <c r="K28" s="7">
        <v>5.85</v>
      </c>
      <c r="L28" s="7">
        <f t="shared" si="2"/>
        <v>6.25</v>
      </c>
      <c r="M28" s="7">
        <f t="shared" si="3"/>
        <v>6.05</v>
      </c>
      <c r="N28" s="7">
        <f t="shared" si="8"/>
        <v>0.20000000000000018</v>
      </c>
      <c r="O28" s="7"/>
      <c r="P28" s="8"/>
      <c r="Q28" s="144"/>
      <c r="R28" s="6">
        <f t="shared" si="15"/>
        <v>42917</v>
      </c>
      <c r="S28" s="7">
        <v>7.32</v>
      </c>
      <c r="T28" s="7">
        <v>6.71</v>
      </c>
      <c r="U28" s="7">
        <f t="shared" si="4"/>
        <v>7.32</v>
      </c>
      <c r="V28" s="7">
        <v>5.33</v>
      </c>
      <c r="W28" s="7">
        <f t="shared" si="9"/>
        <v>1.9900000000000002</v>
      </c>
      <c r="X28" s="150"/>
      <c r="Y28" s="153"/>
      <c r="Z28" s="9">
        <f t="shared" si="10"/>
        <v>44228</v>
      </c>
      <c r="AA28" s="10">
        <v>10.68</v>
      </c>
      <c r="AB28" s="10">
        <v>8.57</v>
      </c>
      <c r="AC28" s="11">
        <f t="shared" si="23"/>
        <v>10.365</v>
      </c>
      <c r="AD28" s="11">
        <f t="shared" si="24"/>
        <v>10.68</v>
      </c>
      <c r="AE28" s="11">
        <f t="shared" si="25"/>
        <v>10.365</v>
      </c>
      <c r="AF28" s="11">
        <f t="shared" si="26"/>
        <v>10.178125</v>
      </c>
      <c r="AG28" s="11">
        <f t="shared" si="27"/>
        <v>10.51</v>
      </c>
      <c r="AH28" s="12">
        <v>11.11</v>
      </c>
      <c r="AI28" s="12">
        <v>8.4499999999999993</v>
      </c>
      <c r="AJ28" s="13"/>
    </row>
    <row r="29" spans="1:36" ht="15.75" thickBot="1" x14ac:dyDescent="0.3">
      <c r="A29" s="17"/>
      <c r="B29" s="18" t="s">
        <v>35</v>
      </c>
      <c r="C29" s="19">
        <f>AVERAGE(C6:C28)</f>
        <v>7.2430434782608684</v>
      </c>
      <c r="D29" s="19">
        <f>AVERAGE(D6:D28)</f>
        <v>6.0160869565217379</v>
      </c>
      <c r="E29" s="19">
        <f>AVERAGE(E6:E28)</f>
        <v>7.3126086956521723</v>
      </c>
      <c r="F29" s="19">
        <f>AVERAGE(F6:F28)</f>
        <v>6.6295652173913053</v>
      </c>
      <c r="G29" s="20">
        <f>ROUNDDOWN(E29-F29,2)</f>
        <v>0.68</v>
      </c>
      <c r="H29" s="21"/>
      <c r="I29" s="6">
        <f t="shared" si="14"/>
        <v>43313</v>
      </c>
      <c r="J29" s="7">
        <v>5.39</v>
      </c>
      <c r="K29" s="7">
        <v>5.46</v>
      </c>
      <c r="L29" s="7">
        <f t="shared" si="2"/>
        <v>5.46</v>
      </c>
      <c r="M29" s="7">
        <f t="shared" si="3"/>
        <v>5.4249999999999998</v>
      </c>
      <c r="N29" s="7">
        <f t="shared" si="8"/>
        <v>3.5000000000000142E-2</v>
      </c>
      <c r="O29" s="7"/>
      <c r="P29" s="8"/>
      <c r="Q29" s="144"/>
      <c r="R29" s="6">
        <f t="shared" si="15"/>
        <v>42948</v>
      </c>
      <c r="S29" s="7">
        <v>5.07</v>
      </c>
      <c r="T29" s="7">
        <v>6.55</v>
      </c>
      <c r="U29" s="7">
        <f t="shared" si="4"/>
        <v>6.55</v>
      </c>
      <c r="V29" s="7">
        <v>6.25</v>
      </c>
      <c r="W29" s="7">
        <f t="shared" si="9"/>
        <v>0.29999999999999982</v>
      </c>
      <c r="X29" s="22"/>
      <c r="Y29" s="153"/>
      <c r="Z29" s="9">
        <f t="shared" si="10"/>
        <v>44256</v>
      </c>
      <c r="AA29" s="10">
        <v>11.1</v>
      </c>
      <c r="AB29" s="10">
        <v>8.66</v>
      </c>
      <c r="AC29" s="11">
        <f t="shared" si="23"/>
        <v>10.62</v>
      </c>
      <c r="AD29" s="11">
        <f t="shared" si="24"/>
        <v>11.1</v>
      </c>
      <c r="AE29" s="11">
        <f t="shared" si="25"/>
        <v>10.62</v>
      </c>
      <c r="AF29" s="11">
        <f t="shared" si="26"/>
        <v>10.434791666666666</v>
      </c>
      <c r="AG29" s="11">
        <f t="shared" si="27"/>
        <v>8.98</v>
      </c>
      <c r="AH29" s="12">
        <v>10.51</v>
      </c>
      <c r="AI29" s="12">
        <v>8.4600000000000009</v>
      </c>
      <c r="AJ29" s="13"/>
    </row>
    <row r="30" spans="1:36" x14ac:dyDescent="0.25">
      <c r="A30" s="151" t="s">
        <v>36</v>
      </c>
      <c r="B30" s="4">
        <v>42948</v>
      </c>
      <c r="C30" s="5">
        <v>5.07</v>
      </c>
      <c r="D30" s="5">
        <v>6.55</v>
      </c>
      <c r="E30" s="5">
        <f t="shared" ref="E30:E53" si="28">MAX(C30:D30)</f>
        <v>6.55</v>
      </c>
      <c r="F30" s="5">
        <f t="shared" ref="F30:F53" si="29">AVERAGE(C30:D30)</f>
        <v>5.8100000000000005</v>
      </c>
      <c r="G30" s="146" t="s">
        <v>30</v>
      </c>
      <c r="H30" s="149"/>
      <c r="I30" s="6">
        <f t="shared" si="14"/>
        <v>43344</v>
      </c>
      <c r="J30" s="7">
        <v>5.92</v>
      </c>
      <c r="K30" s="7">
        <v>5.73</v>
      </c>
      <c r="L30" s="7">
        <f t="shared" si="2"/>
        <v>5.92</v>
      </c>
      <c r="M30" s="7">
        <f t="shared" si="3"/>
        <v>5.8250000000000002</v>
      </c>
      <c r="N30" s="7">
        <f t="shared" si="8"/>
        <v>9.4999999999999751E-2</v>
      </c>
      <c r="O30" s="7"/>
      <c r="P30" s="8"/>
      <c r="Q30" s="144"/>
      <c r="R30" s="6">
        <f t="shared" si="15"/>
        <v>42979</v>
      </c>
      <c r="S30" s="7">
        <v>6.21</v>
      </c>
      <c r="T30" s="7">
        <v>6.33</v>
      </c>
      <c r="U30" s="7">
        <f t="shared" si="4"/>
        <v>6.33</v>
      </c>
      <c r="V30" s="7">
        <v>6.59</v>
      </c>
      <c r="W30" s="7">
        <f t="shared" si="9"/>
        <v>-0.25999999999999979</v>
      </c>
      <c r="X30" s="150"/>
      <c r="Y30" s="153"/>
      <c r="Z30" s="9">
        <f t="shared" si="10"/>
        <v>44287</v>
      </c>
      <c r="AA30" s="10">
        <v>10.19</v>
      </c>
      <c r="AB30" s="10">
        <v>8.33</v>
      </c>
      <c r="AC30" s="11">
        <f t="shared" si="23"/>
        <v>10</v>
      </c>
      <c r="AD30" s="11">
        <f t="shared" si="24"/>
        <v>10.19</v>
      </c>
      <c r="AE30" s="11">
        <f t="shared" si="25"/>
        <v>10</v>
      </c>
      <c r="AF30" s="11">
        <f t="shared" si="26"/>
        <v>9.8287499999999994</v>
      </c>
      <c r="AG30" s="11">
        <f t="shared" si="27"/>
        <v>12.120000000000001</v>
      </c>
      <c r="AH30" s="12">
        <v>11.24</v>
      </c>
      <c r="AI30" s="12">
        <v>8.91</v>
      </c>
      <c r="AJ30" s="13"/>
    </row>
    <row r="31" spans="1:36" x14ac:dyDescent="0.25">
      <c r="A31" s="151"/>
      <c r="B31" s="4">
        <f>EDATE(B30,1)</f>
        <v>42979</v>
      </c>
      <c r="C31" s="5">
        <v>6.21</v>
      </c>
      <c r="D31" s="5">
        <v>6.33</v>
      </c>
      <c r="E31" s="5">
        <f t="shared" si="28"/>
        <v>6.33</v>
      </c>
      <c r="F31" s="5">
        <f t="shared" si="29"/>
        <v>6.27</v>
      </c>
      <c r="G31" s="146"/>
      <c r="H31" s="149"/>
      <c r="I31" s="6">
        <f t="shared" si="14"/>
        <v>43374</v>
      </c>
      <c r="J31" s="7">
        <v>7.71</v>
      </c>
      <c r="K31" s="7">
        <v>6.11</v>
      </c>
      <c r="L31" s="7">
        <f t="shared" si="2"/>
        <v>7.71</v>
      </c>
      <c r="M31" s="7">
        <f t="shared" si="3"/>
        <v>6.91</v>
      </c>
      <c r="N31" s="7">
        <f t="shared" si="8"/>
        <v>0.79999999999999982</v>
      </c>
      <c r="O31" s="7"/>
      <c r="P31" s="8"/>
      <c r="Q31" s="144"/>
      <c r="R31" s="6">
        <f t="shared" si="15"/>
        <v>43009</v>
      </c>
      <c r="S31" s="7">
        <v>6.67</v>
      </c>
      <c r="T31" s="7">
        <v>6.14</v>
      </c>
      <c r="U31" s="7">
        <f t="shared" si="4"/>
        <v>6.67</v>
      </c>
      <c r="V31" s="7">
        <v>7.63</v>
      </c>
      <c r="W31" s="7">
        <f t="shared" si="9"/>
        <v>-0.96</v>
      </c>
      <c r="X31" s="150"/>
      <c r="Y31" s="153"/>
      <c r="Z31" s="9">
        <f t="shared" si="10"/>
        <v>44317</v>
      </c>
      <c r="AA31" s="10">
        <v>10.75</v>
      </c>
      <c r="AB31" s="10">
        <v>8.8800000000000008</v>
      </c>
      <c r="AC31" s="11">
        <f t="shared" si="23"/>
        <v>10.555000000000001</v>
      </c>
      <c r="AD31" s="11">
        <f t="shared" si="24"/>
        <v>10.75</v>
      </c>
      <c r="AE31" s="11">
        <f t="shared" si="25"/>
        <v>10.555000000000001</v>
      </c>
      <c r="AF31" s="11">
        <f t="shared" si="26"/>
        <v>10.383125000000001</v>
      </c>
      <c r="AG31" s="11">
        <f t="shared" si="27"/>
        <v>13.5</v>
      </c>
      <c r="AH31" s="12">
        <v>12.45</v>
      </c>
      <c r="AI31" s="12">
        <v>9.5500000000000007</v>
      </c>
      <c r="AJ31" s="13"/>
    </row>
    <row r="32" spans="1:36" x14ac:dyDescent="0.25">
      <c r="A32" s="151"/>
      <c r="B32" s="4">
        <f t="shared" ref="B32:B53" si="30">EDATE(B31,1)</f>
        <v>43009</v>
      </c>
      <c r="C32" s="5">
        <v>6.67</v>
      </c>
      <c r="D32" s="5">
        <v>6.14</v>
      </c>
      <c r="E32" s="5">
        <f t="shared" si="28"/>
        <v>6.67</v>
      </c>
      <c r="F32" s="5">
        <f t="shared" si="29"/>
        <v>6.4049999999999994</v>
      </c>
      <c r="G32" s="146"/>
      <c r="H32" s="149"/>
      <c r="I32" s="6">
        <f t="shared" si="14"/>
        <v>43405</v>
      </c>
      <c r="J32" s="7">
        <v>6.81</v>
      </c>
      <c r="K32" s="7">
        <v>6.26</v>
      </c>
      <c r="L32" s="7">
        <f t="shared" si="2"/>
        <v>6.81</v>
      </c>
      <c r="M32" s="7">
        <f t="shared" si="3"/>
        <v>6.5350000000000001</v>
      </c>
      <c r="N32" s="7">
        <f t="shared" si="8"/>
        <v>0.27499999999999947</v>
      </c>
      <c r="O32" s="7"/>
      <c r="P32" s="8"/>
      <c r="Q32" s="144"/>
      <c r="R32" s="6">
        <f t="shared" si="15"/>
        <v>43040</v>
      </c>
      <c r="S32" s="7">
        <v>7.28</v>
      </c>
      <c r="T32" s="7">
        <v>5.88</v>
      </c>
      <c r="U32" s="7">
        <f t="shared" si="4"/>
        <v>7.28</v>
      </c>
      <c r="V32" s="7">
        <v>8.23</v>
      </c>
      <c r="W32" s="7">
        <f t="shared" si="9"/>
        <v>-0.95000000000000018</v>
      </c>
      <c r="X32" s="150"/>
      <c r="Y32" s="153"/>
      <c r="Z32" s="9">
        <f t="shared" si="10"/>
        <v>44348</v>
      </c>
      <c r="AA32" s="10">
        <v>12.73</v>
      </c>
      <c r="AB32" s="10">
        <v>9.42</v>
      </c>
      <c r="AC32" s="11">
        <f t="shared" si="23"/>
        <v>11.815</v>
      </c>
      <c r="AD32" s="11">
        <f t="shared" si="24"/>
        <v>12.73</v>
      </c>
      <c r="AE32" s="11">
        <f t="shared" si="25"/>
        <v>11.815</v>
      </c>
      <c r="AF32" s="11">
        <f t="shared" si="26"/>
        <v>11.777083333333332</v>
      </c>
      <c r="AG32" s="11">
        <f t="shared" si="27"/>
        <v>11.950000000000001</v>
      </c>
      <c r="AH32" s="12">
        <v>10.71</v>
      </c>
      <c r="AI32" s="12">
        <v>9.82</v>
      </c>
      <c r="AJ32" s="13"/>
    </row>
    <row r="33" spans="1:36" x14ac:dyDescent="0.25">
      <c r="A33" s="151"/>
      <c r="B33" s="4">
        <f t="shared" si="30"/>
        <v>43040</v>
      </c>
      <c r="C33" s="5">
        <v>7.28</v>
      </c>
      <c r="D33" s="5">
        <v>5.88</v>
      </c>
      <c r="E33" s="5">
        <f t="shared" si="28"/>
        <v>7.28</v>
      </c>
      <c r="F33" s="5">
        <f t="shared" si="29"/>
        <v>6.58</v>
      </c>
      <c r="G33" s="146"/>
      <c r="H33" s="149"/>
      <c r="I33" s="6">
        <f t="shared" si="14"/>
        <v>43435</v>
      </c>
      <c r="J33" s="7">
        <v>5.85</v>
      </c>
      <c r="K33" s="7">
        <v>6.42</v>
      </c>
      <c r="L33" s="7">
        <f t="shared" si="2"/>
        <v>6.42</v>
      </c>
      <c r="M33" s="7">
        <f t="shared" si="3"/>
        <v>6.1349999999999998</v>
      </c>
      <c r="N33" s="7">
        <f t="shared" si="8"/>
        <v>0.28500000000000014</v>
      </c>
      <c r="O33" s="7"/>
      <c r="P33" s="8"/>
      <c r="Q33" s="144"/>
      <c r="R33" s="6">
        <f t="shared" si="15"/>
        <v>43070</v>
      </c>
      <c r="S33" s="7">
        <v>8.3000000000000007</v>
      </c>
      <c r="T33" s="7">
        <v>5.24</v>
      </c>
      <c r="U33" s="7">
        <f t="shared" si="4"/>
        <v>8.3000000000000007</v>
      </c>
      <c r="V33" s="7">
        <v>6.95</v>
      </c>
      <c r="W33" s="7">
        <f t="shared" si="9"/>
        <v>1.3500000000000005</v>
      </c>
      <c r="X33" s="150"/>
      <c r="Y33" s="153"/>
      <c r="Z33" s="9">
        <f t="shared" si="10"/>
        <v>44378</v>
      </c>
      <c r="AA33" s="10">
        <v>10.59</v>
      </c>
      <c r="AB33" s="10">
        <v>9.83</v>
      </c>
      <c r="AC33" s="11">
        <f t="shared" si="23"/>
        <v>10.950000000000001</v>
      </c>
      <c r="AD33" s="11">
        <f t="shared" si="24"/>
        <v>10.59</v>
      </c>
      <c r="AE33" s="11">
        <f t="shared" si="25"/>
        <v>10.950000000000001</v>
      </c>
      <c r="AF33" s="11">
        <f t="shared" si="26"/>
        <v>11.138958333333335</v>
      </c>
      <c r="AG33" s="11">
        <f t="shared" si="27"/>
        <v>11.309999999999999</v>
      </c>
      <c r="AH33" s="12">
        <v>10.199999999999999</v>
      </c>
      <c r="AI33" s="12">
        <v>9.69</v>
      </c>
      <c r="AJ33" s="13"/>
    </row>
    <row r="34" spans="1:36" x14ac:dyDescent="0.25">
      <c r="A34" s="151"/>
      <c r="B34" s="4">
        <f t="shared" si="30"/>
        <v>43070</v>
      </c>
      <c r="C34" s="5">
        <v>8.3000000000000007</v>
      </c>
      <c r="D34" s="5">
        <v>5.24</v>
      </c>
      <c r="E34" s="5">
        <f t="shared" si="28"/>
        <v>8.3000000000000007</v>
      </c>
      <c r="F34" s="5">
        <f t="shared" si="29"/>
        <v>6.7700000000000005</v>
      </c>
      <c r="G34" s="146"/>
      <c r="H34" s="149"/>
      <c r="I34" s="6">
        <f t="shared" si="14"/>
        <v>43466</v>
      </c>
      <c r="J34" s="7">
        <v>5.16</v>
      </c>
      <c r="K34" s="7">
        <v>6.52</v>
      </c>
      <c r="L34" s="7">
        <f t="shared" si="2"/>
        <v>6.52</v>
      </c>
      <c r="M34" s="7">
        <f t="shared" si="3"/>
        <v>5.84</v>
      </c>
      <c r="N34" s="7">
        <f t="shared" si="8"/>
        <v>0.67999999999999972</v>
      </c>
      <c r="O34" s="7">
        <f>AVERAGE(N5:N21)</f>
        <v>0.72264705882352942</v>
      </c>
      <c r="P34" s="8"/>
      <c r="Q34" s="144"/>
      <c r="R34" s="6">
        <f t="shared" si="15"/>
        <v>43101</v>
      </c>
      <c r="S34" s="7">
        <v>6.98</v>
      </c>
      <c r="T34" s="7">
        <v>5</v>
      </c>
      <c r="U34" s="7">
        <f t="shared" si="4"/>
        <v>6.98</v>
      </c>
      <c r="V34" s="7">
        <v>5.61</v>
      </c>
      <c r="W34" s="7">
        <f t="shared" si="9"/>
        <v>1.37</v>
      </c>
      <c r="X34" s="150"/>
      <c r="Y34" s="153"/>
      <c r="Z34" s="9">
        <f t="shared" si="10"/>
        <v>44409</v>
      </c>
      <c r="AA34" s="10">
        <v>10.039999999999999</v>
      </c>
      <c r="AB34" s="10">
        <v>9.67</v>
      </c>
      <c r="AC34" s="11">
        <f t="shared" si="23"/>
        <v>10.595000000000001</v>
      </c>
      <c r="AD34" s="11">
        <f t="shared" si="24"/>
        <v>10.039999999999999</v>
      </c>
      <c r="AE34" s="11">
        <f t="shared" si="25"/>
        <v>10.595000000000001</v>
      </c>
      <c r="AF34" s="11">
        <f t="shared" si="26"/>
        <v>10.994583333333333</v>
      </c>
      <c r="AG34" s="11">
        <f t="shared" si="27"/>
        <v>11.42</v>
      </c>
      <c r="AH34" s="12">
        <v>9.82</v>
      </c>
      <c r="AI34" s="12">
        <v>9.7799999999999994</v>
      </c>
      <c r="AJ34" s="13"/>
    </row>
    <row r="35" spans="1:36" x14ac:dyDescent="0.25">
      <c r="A35" s="151"/>
      <c r="B35" s="4">
        <f t="shared" si="30"/>
        <v>43101</v>
      </c>
      <c r="C35" s="5">
        <v>6.98</v>
      </c>
      <c r="D35" s="5">
        <v>5</v>
      </c>
      <c r="E35" s="5">
        <f t="shared" si="28"/>
        <v>6.98</v>
      </c>
      <c r="F35" s="5">
        <f t="shared" si="29"/>
        <v>5.99</v>
      </c>
      <c r="G35" s="146"/>
      <c r="H35" s="149"/>
      <c r="I35" s="6">
        <f t="shared" si="14"/>
        <v>43497</v>
      </c>
      <c r="J35" s="7">
        <v>5.47</v>
      </c>
      <c r="K35" s="7">
        <v>6.8</v>
      </c>
      <c r="L35" s="7">
        <f t="shared" si="2"/>
        <v>6.8</v>
      </c>
      <c r="M35" s="7">
        <f t="shared" si="3"/>
        <v>6.1349999999999998</v>
      </c>
      <c r="N35" s="7">
        <f t="shared" si="8"/>
        <v>0.66500000000000004</v>
      </c>
      <c r="O35" s="7">
        <f t="shared" ref="O35:O40" si="31">AVERAGE(N6:N22)</f>
        <v>0.77647058823529413</v>
      </c>
      <c r="P35" s="8"/>
      <c r="Q35" s="144"/>
      <c r="R35" s="6">
        <f t="shared" si="15"/>
        <v>43132</v>
      </c>
      <c r="S35" s="7">
        <v>5.71</v>
      </c>
      <c r="T35" s="7">
        <v>4.68</v>
      </c>
      <c r="U35" s="7">
        <f t="shared" si="4"/>
        <v>5.71</v>
      </c>
      <c r="V35" s="7">
        <v>5.37</v>
      </c>
      <c r="W35" s="7">
        <f t="shared" si="9"/>
        <v>0.33999999999999986</v>
      </c>
      <c r="X35" s="150"/>
      <c r="Y35" s="153"/>
      <c r="Z35" s="9">
        <f t="shared" si="10"/>
        <v>44440</v>
      </c>
      <c r="AA35" s="10">
        <v>9.68</v>
      </c>
      <c r="AB35" s="10">
        <v>9.75</v>
      </c>
      <c r="AC35" s="11">
        <f t="shared" si="23"/>
        <v>10.455</v>
      </c>
      <c r="AD35" s="11">
        <f t="shared" si="24"/>
        <v>9.75</v>
      </c>
      <c r="AE35" s="11">
        <f t="shared" si="25"/>
        <v>10.455</v>
      </c>
      <c r="AF35" s="11">
        <f t="shared" si="26"/>
        <v>10.895416666666666</v>
      </c>
      <c r="AG35" s="11">
        <f t="shared" si="27"/>
        <v>11</v>
      </c>
      <c r="AH35" s="12">
        <v>10.1</v>
      </c>
      <c r="AI35" s="12">
        <v>9.92</v>
      </c>
      <c r="AJ35" s="13"/>
    </row>
    <row r="36" spans="1:36" x14ac:dyDescent="0.25">
      <c r="A36" s="151"/>
      <c r="B36" s="4">
        <f t="shared" si="30"/>
        <v>43132</v>
      </c>
      <c r="C36" s="5">
        <v>5.71</v>
      </c>
      <c r="D36" s="5">
        <v>4.68</v>
      </c>
      <c r="E36" s="5">
        <f t="shared" si="28"/>
        <v>5.71</v>
      </c>
      <c r="F36" s="5">
        <f t="shared" si="29"/>
        <v>5.1950000000000003</v>
      </c>
      <c r="G36" s="146"/>
      <c r="H36" s="149"/>
      <c r="I36" s="6">
        <f t="shared" si="14"/>
        <v>43525</v>
      </c>
      <c r="J36" s="7">
        <v>4.97</v>
      </c>
      <c r="K36" s="7">
        <v>7.25</v>
      </c>
      <c r="L36" s="7">
        <f t="shared" si="2"/>
        <v>7.25</v>
      </c>
      <c r="M36" s="7">
        <f t="shared" si="3"/>
        <v>6.1099999999999994</v>
      </c>
      <c r="N36" s="7">
        <f t="shared" si="8"/>
        <v>1.1400000000000006</v>
      </c>
      <c r="O36" s="7">
        <f t="shared" si="31"/>
        <v>0.74558823529411766</v>
      </c>
      <c r="P36" s="8"/>
      <c r="Q36" s="144"/>
      <c r="R36" s="6">
        <f t="shared" si="15"/>
        <v>43160</v>
      </c>
      <c r="S36" s="7">
        <v>5.38</v>
      </c>
      <c r="T36" s="7">
        <v>4.8499999999999996</v>
      </c>
      <c r="U36" s="7">
        <f t="shared" si="4"/>
        <v>5.38</v>
      </c>
      <c r="V36" s="7">
        <v>5.93</v>
      </c>
      <c r="W36" s="7">
        <f t="shared" si="9"/>
        <v>-0.54999999999999982</v>
      </c>
      <c r="X36" s="150"/>
      <c r="Y36" s="153"/>
      <c r="Z36" s="9">
        <f t="shared" si="10"/>
        <v>44470</v>
      </c>
      <c r="AA36" s="10">
        <v>9.9</v>
      </c>
      <c r="AB36" s="10">
        <v>9.93</v>
      </c>
      <c r="AC36" s="11">
        <f t="shared" si="23"/>
        <v>10.654999999999999</v>
      </c>
      <c r="AD36" s="11">
        <f t="shared" si="24"/>
        <v>9.93</v>
      </c>
      <c r="AE36" s="11">
        <f t="shared" si="25"/>
        <v>10.654999999999999</v>
      </c>
      <c r="AF36" s="11">
        <f t="shared" si="26"/>
        <v>11.252083333333331</v>
      </c>
      <c r="AG36" s="11">
        <f t="shared" si="27"/>
        <v>11.149999999999999</v>
      </c>
      <c r="AH36" s="12">
        <v>11.44</v>
      </c>
      <c r="AI36" s="12">
        <v>10.62</v>
      </c>
      <c r="AJ36" s="13"/>
    </row>
    <row r="37" spans="1:36" ht="18" customHeight="1" x14ac:dyDescent="0.25">
      <c r="A37" s="151"/>
      <c r="B37" s="4">
        <f t="shared" si="30"/>
        <v>43160</v>
      </c>
      <c r="C37" s="5">
        <v>5.38</v>
      </c>
      <c r="D37" s="5">
        <v>4.8499999999999996</v>
      </c>
      <c r="E37" s="5">
        <f t="shared" si="28"/>
        <v>5.38</v>
      </c>
      <c r="F37" s="5">
        <f t="shared" si="29"/>
        <v>5.1150000000000002</v>
      </c>
      <c r="G37" s="146"/>
      <c r="H37" s="149"/>
      <c r="I37" s="6">
        <f t="shared" si="14"/>
        <v>43556</v>
      </c>
      <c r="J37" s="7">
        <v>6.35</v>
      </c>
      <c r="K37" s="7">
        <v>7.05</v>
      </c>
      <c r="L37" s="7">
        <f t="shared" si="2"/>
        <v>7.05</v>
      </c>
      <c r="M37" s="7">
        <f t="shared" si="3"/>
        <v>6.6999999999999993</v>
      </c>
      <c r="N37" s="7">
        <f t="shared" si="8"/>
        <v>0.35000000000000053</v>
      </c>
      <c r="O37" s="7">
        <f t="shared" si="31"/>
        <v>0.69235294117647062</v>
      </c>
      <c r="P37" s="8"/>
      <c r="Q37" s="144"/>
      <c r="R37" s="6">
        <f t="shared" si="15"/>
        <v>43191</v>
      </c>
      <c r="S37" s="7">
        <v>5.82</v>
      </c>
      <c r="T37" s="7">
        <v>4.71</v>
      </c>
      <c r="U37" s="7">
        <f t="shared" si="4"/>
        <v>5.82</v>
      </c>
      <c r="V37" s="7">
        <v>5.89</v>
      </c>
      <c r="W37" s="7">
        <f t="shared" si="9"/>
        <v>-6.9999999999999396E-2</v>
      </c>
      <c r="X37" s="150"/>
      <c r="Y37" s="153"/>
      <c r="Z37" s="9">
        <f t="shared" si="10"/>
        <v>44501</v>
      </c>
      <c r="AA37" s="10">
        <v>11.45</v>
      </c>
      <c r="AB37" s="10">
        <v>10.53</v>
      </c>
      <c r="AC37" s="11">
        <f t="shared" si="23"/>
        <v>11.729999999999999</v>
      </c>
      <c r="AD37" s="11">
        <f t="shared" si="24"/>
        <v>11.45</v>
      </c>
      <c r="AE37" s="11">
        <f t="shared" si="25"/>
        <v>11.729999999999999</v>
      </c>
      <c r="AF37" s="11">
        <f t="shared" si="26"/>
        <v>12.562291666666665</v>
      </c>
      <c r="AG37" s="11">
        <f t="shared" si="27"/>
        <v>10.36</v>
      </c>
      <c r="AH37" s="12">
        <v>10.87</v>
      </c>
      <c r="AI37" s="12">
        <v>11.66</v>
      </c>
      <c r="AJ37" s="13"/>
    </row>
    <row r="38" spans="1:36" ht="18.75" customHeight="1" thickBot="1" x14ac:dyDescent="0.3">
      <c r="A38" s="151"/>
      <c r="B38" s="4">
        <f t="shared" si="30"/>
        <v>43191</v>
      </c>
      <c r="C38" s="5">
        <v>5.82</v>
      </c>
      <c r="D38" s="5">
        <v>4.71</v>
      </c>
      <c r="E38" s="5">
        <f t="shared" si="28"/>
        <v>5.82</v>
      </c>
      <c r="F38" s="5">
        <f t="shared" si="29"/>
        <v>5.2650000000000006</v>
      </c>
      <c r="G38" s="146"/>
      <c r="H38" s="149"/>
      <c r="I38" s="6">
        <f t="shared" si="14"/>
        <v>43586</v>
      </c>
      <c r="J38" s="7">
        <v>7.14</v>
      </c>
      <c r="K38" s="7">
        <v>7.02</v>
      </c>
      <c r="L38" s="7">
        <f t="shared" si="2"/>
        <v>7.14</v>
      </c>
      <c r="M38" s="7">
        <f t="shared" si="3"/>
        <v>7.08</v>
      </c>
      <c r="N38" s="7">
        <f t="shared" si="8"/>
        <v>5.9999999999999609E-2</v>
      </c>
      <c r="O38" s="7">
        <f t="shared" si="31"/>
        <v>0.69499999999999984</v>
      </c>
      <c r="P38" s="8"/>
      <c r="Q38" s="144"/>
      <c r="R38" s="6">
        <f t="shared" si="15"/>
        <v>43221</v>
      </c>
      <c r="S38" s="7">
        <v>5.98</v>
      </c>
      <c r="T38" s="7">
        <v>4.75</v>
      </c>
      <c r="U38" s="7">
        <f t="shared" si="4"/>
        <v>5.98</v>
      </c>
      <c r="V38" s="7">
        <v>6.21</v>
      </c>
      <c r="W38" s="7">
        <f t="shared" si="9"/>
        <v>-0.22999999999999954</v>
      </c>
      <c r="X38" s="150"/>
      <c r="Y38" s="153"/>
      <c r="Z38" s="9">
        <f t="shared" si="10"/>
        <v>44531</v>
      </c>
      <c r="AA38" s="10">
        <v>11.4</v>
      </c>
      <c r="AB38" s="10">
        <v>11.52</v>
      </c>
      <c r="AC38" s="11">
        <f t="shared" si="23"/>
        <v>12.200000000000001</v>
      </c>
      <c r="AD38" s="11">
        <f t="shared" si="24"/>
        <v>11.52</v>
      </c>
      <c r="AE38" s="11">
        <f t="shared" si="25"/>
        <v>12.200000000000001</v>
      </c>
      <c r="AF38" s="11">
        <f t="shared" si="26"/>
        <v>13.043958333333334</v>
      </c>
      <c r="AG38" s="11">
        <f t="shared" si="27"/>
        <v>11.23</v>
      </c>
      <c r="AH38" s="12">
        <v>10.71</v>
      </c>
      <c r="AI38" s="12">
        <v>12.29</v>
      </c>
      <c r="AJ38" s="13"/>
    </row>
    <row r="39" spans="1:36" ht="18.75" customHeight="1" thickBot="1" x14ac:dyDescent="0.3">
      <c r="A39" s="151"/>
      <c r="B39" s="4">
        <f t="shared" si="30"/>
        <v>43221</v>
      </c>
      <c r="C39" s="5">
        <v>5.98</v>
      </c>
      <c r="D39" s="5">
        <v>4.75</v>
      </c>
      <c r="E39" s="5">
        <f t="shared" si="28"/>
        <v>5.98</v>
      </c>
      <c r="F39" s="5">
        <f t="shared" si="29"/>
        <v>5.3650000000000002</v>
      </c>
      <c r="G39" s="146"/>
      <c r="H39" s="149"/>
      <c r="I39" s="6">
        <f t="shared" si="14"/>
        <v>43617</v>
      </c>
      <c r="J39" s="7">
        <v>7.74</v>
      </c>
      <c r="K39" s="7">
        <v>7.56</v>
      </c>
      <c r="L39" s="7">
        <f t="shared" si="2"/>
        <v>7.74</v>
      </c>
      <c r="M39" s="7">
        <f t="shared" si="3"/>
        <v>7.65</v>
      </c>
      <c r="N39" s="7">
        <f t="shared" si="8"/>
        <v>8.9999999999999858E-2</v>
      </c>
      <c r="O39" s="7">
        <f t="shared" si="31"/>
        <v>0.63647058823529423</v>
      </c>
      <c r="P39" s="8"/>
      <c r="Q39" s="144"/>
      <c r="R39" s="6">
        <f t="shared" si="15"/>
        <v>43252</v>
      </c>
      <c r="S39" s="7">
        <v>6.35</v>
      </c>
      <c r="T39" s="7">
        <v>5.63</v>
      </c>
      <c r="U39" s="7">
        <f t="shared" si="4"/>
        <v>6.35</v>
      </c>
      <c r="V39" s="7">
        <v>6.08</v>
      </c>
      <c r="W39" s="7">
        <f t="shared" si="9"/>
        <v>0.26999999999999957</v>
      </c>
      <c r="X39" s="150"/>
      <c r="Y39" s="153"/>
      <c r="Z39" s="14" t="s">
        <v>37</v>
      </c>
      <c r="AA39" s="15">
        <f>AVERAGE(AA27:AA38)</f>
        <v>10.730000000000002</v>
      </c>
      <c r="AB39" s="15">
        <f t="shared" ref="AB39:AI39" si="32">AVERAGE(AB27:AB38)</f>
        <v>9.4516666666666662</v>
      </c>
      <c r="AC39" s="15">
        <f t="shared" si="32"/>
        <v>10.830833333333333</v>
      </c>
      <c r="AD39" s="15">
        <f>AVERAGE(AD27:AD38)</f>
        <v>10.748333333333335</v>
      </c>
      <c r="AE39" s="15">
        <f t="shared" si="32"/>
        <v>10.830833333333333</v>
      </c>
      <c r="AF39" s="15">
        <f t="shared" si="32"/>
        <v>11.027239583333333</v>
      </c>
      <c r="AG39" s="15">
        <f t="shared" si="32"/>
        <v>11.192500000000001</v>
      </c>
      <c r="AH39" s="15">
        <f t="shared" si="32"/>
        <v>10.845833333333333</v>
      </c>
      <c r="AI39" s="16">
        <f t="shared" si="32"/>
        <v>9.8133333333333326</v>
      </c>
      <c r="AJ39" s="13"/>
    </row>
    <row r="40" spans="1:36" ht="18.75" customHeight="1" x14ac:dyDescent="0.25">
      <c r="A40" s="151"/>
      <c r="B40" s="4">
        <f t="shared" si="30"/>
        <v>43252</v>
      </c>
      <c r="C40" s="5">
        <v>6.35</v>
      </c>
      <c r="D40" s="5">
        <v>5.63</v>
      </c>
      <c r="E40" s="5">
        <f t="shared" si="28"/>
        <v>6.35</v>
      </c>
      <c r="F40" s="5">
        <f t="shared" si="29"/>
        <v>5.99</v>
      </c>
      <c r="G40" s="146"/>
      <c r="H40" s="149"/>
      <c r="I40" s="6">
        <f t="shared" si="14"/>
        <v>43647</v>
      </c>
      <c r="J40" s="7">
        <v>7.09</v>
      </c>
      <c r="K40" s="7">
        <v>7.78</v>
      </c>
      <c r="L40" s="7">
        <f t="shared" si="2"/>
        <v>7.78</v>
      </c>
      <c r="M40" s="7">
        <f t="shared" si="3"/>
        <v>7.4350000000000005</v>
      </c>
      <c r="N40" s="7">
        <f t="shared" si="8"/>
        <v>0.34499999999999975</v>
      </c>
      <c r="O40" s="7">
        <f t="shared" si="31"/>
        <v>0.58294117647058818</v>
      </c>
      <c r="P40" s="8"/>
      <c r="Q40" s="144"/>
      <c r="R40" s="6">
        <f t="shared" si="15"/>
        <v>43282</v>
      </c>
      <c r="S40" s="7">
        <v>6.25</v>
      </c>
      <c r="T40" s="7">
        <v>5.85</v>
      </c>
      <c r="U40" s="23">
        <f t="shared" si="4"/>
        <v>6.25</v>
      </c>
      <c r="V40" s="23">
        <v>5.44</v>
      </c>
      <c r="W40" s="23">
        <f t="shared" si="9"/>
        <v>0.80999999999999961</v>
      </c>
      <c r="X40" s="150"/>
      <c r="Y40" s="153"/>
      <c r="Z40" s="9">
        <f>EDATE(Z38,1)</f>
        <v>44562</v>
      </c>
      <c r="AA40" s="10">
        <v>10.73</v>
      </c>
      <c r="AB40" s="10">
        <v>12.21</v>
      </c>
      <c r="AC40" s="11">
        <f t="shared" ref="AC40:AC51" si="33">AVERAGE(AA40:AB40)+0.74</f>
        <v>12.21</v>
      </c>
      <c r="AD40" s="11">
        <f t="shared" ref="AD40:AD51" si="34">MAX(AA40:AB40)</f>
        <v>12.21</v>
      </c>
      <c r="AE40" s="11">
        <f>MAX(0.74,$G$104)+AVERAGE(AA40:AB40)</f>
        <v>13.260000000000002</v>
      </c>
      <c r="AF40" s="11">
        <f t="shared" ref="AF40:AF51" si="35">O73+AVERAGE(AA40:AB40)</f>
        <v>13.073541666666667</v>
      </c>
      <c r="AG40" s="11">
        <f>+AH40+$W$152</f>
        <v>10.43</v>
      </c>
      <c r="AH40" s="12">
        <v>10.4</v>
      </c>
      <c r="AI40" s="12">
        <v>13.2</v>
      </c>
    </row>
    <row r="41" spans="1:36" ht="18.75" customHeight="1" thickBot="1" x14ac:dyDescent="0.3">
      <c r="A41" s="151"/>
      <c r="B41" s="4">
        <f t="shared" si="30"/>
        <v>43282</v>
      </c>
      <c r="C41" s="5">
        <v>6.25</v>
      </c>
      <c r="D41" s="5">
        <v>5.85</v>
      </c>
      <c r="E41" s="5">
        <f t="shared" si="28"/>
        <v>6.25</v>
      </c>
      <c r="F41" s="5">
        <f t="shared" si="29"/>
        <v>6.05</v>
      </c>
      <c r="G41" s="146"/>
      <c r="H41" s="149"/>
      <c r="I41" s="6">
        <f t="shared" si="14"/>
        <v>43678</v>
      </c>
      <c r="J41" s="7">
        <v>8.27</v>
      </c>
      <c r="K41" s="7">
        <v>7.87</v>
      </c>
      <c r="L41" s="7">
        <f t="shared" si="2"/>
        <v>8.27</v>
      </c>
      <c r="M41" s="7">
        <f t="shared" si="3"/>
        <v>8.07</v>
      </c>
      <c r="N41" s="7">
        <f t="shared" si="8"/>
        <v>0.19999999999999929</v>
      </c>
      <c r="O41" s="7">
        <f>AVERAGE(N5:N28)</f>
        <v>0.65770833333333334</v>
      </c>
      <c r="P41" s="8"/>
      <c r="R41" s="24" t="s">
        <v>38</v>
      </c>
      <c r="S41" s="25">
        <f>AVERAGE(S5:S40)</f>
        <v>6.826944444444444</v>
      </c>
      <c r="T41" s="25">
        <f>AVERAGE(T5:T40)</f>
        <v>5.8758333333333344</v>
      </c>
      <c r="U41" s="25">
        <f>AVERAGE(U5:U40)</f>
        <v>7.0030555555555551</v>
      </c>
      <c r="V41" s="25">
        <f>AVERAGE(V5:V40)</f>
        <v>6.7088888888888896</v>
      </c>
      <c r="W41" s="26">
        <f>ROUNDDOWN(U41-V41,2)</f>
        <v>0.28999999999999998</v>
      </c>
      <c r="X41" s="150"/>
      <c r="Y41" s="153"/>
      <c r="Z41" s="9">
        <f t="shared" ref="Z41" si="36">EDATE(Z40,1)</f>
        <v>44593</v>
      </c>
      <c r="AA41" s="10">
        <v>10.43</v>
      </c>
      <c r="AB41" s="10">
        <v>12.97</v>
      </c>
      <c r="AC41" s="11">
        <f t="shared" si="33"/>
        <v>12.44</v>
      </c>
      <c r="AD41" s="11">
        <f t="shared" si="34"/>
        <v>12.97</v>
      </c>
      <c r="AE41" s="11">
        <f t="shared" ref="AE41:AE51" si="37">MAX(0.74,$G$104)+AVERAGE(AA41:AB41)</f>
        <v>13.489999999999998</v>
      </c>
      <c r="AF41" s="11">
        <f t="shared" si="35"/>
        <v>13.327708333333332</v>
      </c>
      <c r="AG41" s="11">
        <f t="shared" ref="AG41:AG51" si="38">+AH41+$W$152</f>
        <v>10.74</v>
      </c>
      <c r="AH41" s="12">
        <v>10.71</v>
      </c>
      <c r="AI41" s="12">
        <v>13.91</v>
      </c>
    </row>
    <row r="42" spans="1:36" ht="18.75" customHeight="1" x14ac:dyDescent="0.25">
      <c r="A42" s="151"/>
      <c r="B42" s="4">
        <f t="shared" si="30"/>
        <v>43313</v>
      </c>
      <c r="C42" s="5">
        <v>5.39</v>
      </c>
      <c r="D42" s="5">
        <v>5.46</v>
      </c>
      <c r="E42" s="5">
        <f t="shared" si="28"/>
        <v>5.46</v>
      </c>
      <c r="F42" s="5">
        <f t="shared" si="29"/>
        <v>5.4249999999999998</v>
      </c>
      <c r="G42" s="146"/>
      <c r="H42" s="149"/>
      <c r="I42" s="6">
        <f t="shared" si="14"/>
        <v>43709</v>
      </c>
      <c r="J42" s="7">
        <v>8.49</v>
      </c>
      <c r="K42" s="7">
        <v>7.76</v>
      </c>
      <c r="L42" s="7">
        <f t="shared" si="2"/>
        <v>8.49</v>
      </c>
      <c r="M42" s="7">
        <f t="shared" si="3"/>
        <v>8.125</v>
      </c>
      <c r="N42" s="7">
        <f t="shared" si="8"/>
        <v>0.36500000000000021</v>
      </c>
      <c r="O42" s="7">
        <f t="shared" ref="O42:O100" si="39">AVERAGE(N6:N29)</f>
        <v>0.65604166666666675</v>
      </c>
      <c r="P42" s="8"/>
      <c r="Q42" s="144" t="s">
        <v>39</v>
      </c>
      <c r="R42" s="6">
        <v>42583</v>
      </c>
      <c r="S42" s="7">
        <v>6.16</v>
      </c>
      <c r="T42" s="7">
        <v>6.01</v>
      </c>
      <c r="U42" s="7">
        <f t="shared" ref="U42:U77" si="40">MAX(S42:T42)</f>
        <v>6.16</v>
      </c>
      <c r="V42" s="7">
        <v>8.5</v>
      </c>
      <c r="W42" s="7">
        <f>+U42-V42</f>
        <v>-2.34</v>
      </c>
      <c r="X42" s="150"/>
      <c r="Y42" s="153"/>
      <c r="Z42" s="9">
        <f t="shared" si="10"/>
        <v>44621</v>
      </c>
      <c r="AA42" s="10">
        <v>10.59</v>
      </c>
      <c r="AB42" s="10">
        <v>13.71</v>
      </c>
      <c r="AC42" s="11">
        <f t="shared" si="33"/>
        <v>12.89</v>
      </c>
      <c r="AD42" s="11">
        <f t="shared" si="34"/>
        <v>13.71</v>
      </c>
      <c r="AE42" s="11">
        <f t="shared" si="37"/>
        <v>13.940000000000001</v>
      </c>
      <c r="AF42" s="11">
        <f t="shared" si="35"/>
        <v>13.814166666666667</v>
      </c>
      <c r="AG42" s="11">
        <f t="shared" si="38"/>
        <v>12.069999999999999</v>
      </c>
      <c r="AH42" s="12">
        <v>12.04</v>
      </c>
      <c r="AI42" s="12">
        <v>14.5</v>
      </c>
    </row>
    <row r="43" spans="1:36" ht="18.75" customHeight="1" x14ac:dyDescent="0.25">
      <c r="A43" s="151"/>
      <c r="B43" s="4">
        <f t="shared" si="30"/>
        <v>43344</v>
      </c>
      <c r="C43" s="5">
        <v>5.92</v>
      </c>
      <c r="D43" s="5">
        <v>5.73</v>
      </c>
      <c r="E43" s="5">
        <f t="shared" si="28"/>
        <v>5.92</v>
      </c>
      <c r="F43" s="5">
        <f t="shared" si="29"/>
        <v>5.8250000000000002</v>
      </c>
      <c r="G43" s="146"/>
      <c r="H43" s="149"/>
      <c r="I43" s="6">
        <f t="shared" si="14"/>
        <v>43739</v>
      </c>
      <c r="J43" s="7">
        <v>9.26</v>
      </c>
      <c r="K43" s="7">
        <v>7.84</v>
      </c>
      <c r="L43" s="7">
        <f t="shared" si="2"/>
        <v>9.26</v>
      </c>
      <c r="M43" s="7">
        <f t="shared" si="3"/>
        <v>8.5500000000000007</v>
      </c>
      <c r="N43" s="7">
        <f t="shared" si="8"/>
        <v>0.70999999999999908</v>
      </c>
      <c r="O43" s="7">
        <f t="shared" si="39"/>
        <v>0.6166666666666667</v>
      </c>
      <c r="P43" s="8"/>
      <c r="Q43" s="144"/>
      <c r="R43" s="6">
        <f>EDATE(R42,1)</f>
        <v>42614</v>
      </c>
      <c r="S43" s="7">
        <v>8.17</v>
      </c>
      <c r="T43" s="7">
        <v>6.09</v>
      </c>
      <c r="U43" s="7">
        <f t="shared" si="40"/>
        <v>8.17</v>
      </c>
      <c r="V43" s="7">
        <v>8.61</v>
      </c>
      <c r="W43" s="7">
        <f t="shared" ref="W43:W77" si="41">+U43-V43</f>
        <v>-0.4399999999999995</v>
      </c>
      <c r="X43" s="150"/>
      <c r="Y43" s="153"/>
      <c r="Z43" s="9">
        <f t="shared" si="10"/>
        <v>44652</v>
      </c>
      <c r="AA43" s="10">
        <v>11.97</v>
      </c>
      <c r="AB43" s="10">
        <v>14.51</v>
      </c>
      <c r="AC43" s="11">
        <f t="shared" si="33"/>
        <v>13.98</v>
      </c>
      <c r="AD43" s="11">
        <f t="shared" si="34"/>
        <v>14.51</v>
      </c>
      <c r="AE43" s="11">
        <f t="shared" si="37"/>
        <v>15.030000000000001</v>
      </c>
      <c r="AF43" s="11">
        <f t="shared" si="35"/>
        <v>14.969374999999999</v>
      </c>
      <c r="AG43" s="11">
        <f t="shared" si="38"/>
        <v>13.93</v>
      </c>
      <c r="AH43" s="12">
        <v>13.9</v>
      </c>
      <c r="AI43" s="12">
        <v>14.82</v>
      </c>
    </row>
    <row r="44" spans="1:36" x14ac:dyDescent="0.25">
      <c r="A44" s="151"/>
      <c r="B44" s="4">
        <f t="shared" si="30"/>
        <v>43374</v>
      </c>
      <c r="C44" s="5">
        <v>7.71</v>
      </c>
      <c r="D44" s="5">
        <v>6.11</v>
      </c>
      <c r="E44" s="5">
        <f t="shared" si="28"/>
        <v>7.71</v>
      </c>
      <c r="F44" s="5">
        <f t="shared" si="29"/>
        <v>6.91</v>
      </c>
      <c r="G44" s="146"/>
      <c r="H44" s="149"/>
      <c r="I44" s="6">
        <f t="shared" si="14"/>
        <v>43770</v>
      </c>
      <c r="J44" s="7">
        <v>10.42</v>
      </c>
      <c r="K44" s="7">
        <v>8.32</v>
      </c>
      <c r="L44" s="7">
        <f t="shared" si="2"/>
        <v>10.42</v>
      </c>
      <c r="M44" s="7">
        <f t="shared" si="3"/>
        <v>9.370000000000001</v>
      </c>
      <c r="N44" s="7">
        <f t="shared" si="8"/>
        <v>1.0499999999999989</v>
      </c>
      <c r="O44" s="7">
        <f t="shared" si="39"/>
        <v>0.60124999999999995</v>
      </c>
      <c r="P44" s="8"/>
      <c r="Q44" s="144"/>
      <c r="R44" s="6">
        <f t="shared" ref="R44:R77" si="42">EDATE(R43,1)</f>
        <v>42644</v>
      </c>
      <c r="S44" s="7">
        <v>8.7799999999999994</v>
      </c>
      <c r="T44" s="7">
        <v>6.44</v>
      </c>
      <c r="U44" s="7">
        <f t="shared" si="40"/>
        <v>8.7799999999999994</v>
      </c>
      <c r="V44" s="7">
        <v>7.92</v>
      </c>
      <c r="W44" s="7">
        <f t="shared" si="41"/>
        <v>0.85999999999999943</v>
      </c>
      <c r="X44" s="150"/>
      <c r="Y44" s="153"/>
      <c r="Z44" s="9">
        <f t="shared" si="10"/>
        <v>44682</v>
      </c>
      <c r="AA44" s="10">
        <v>13.68</v>
      </c>
      <c r="AB44" s="10">
        <v>14.82</v>
      </c>
      <c r="AC44" s="11">
        <f t="shared" si="33"/>
        <v>14.99</v>
      </c>
      <c r="AD44" s="11">
        <f t="shared" si="34"/>
        <v>14.82</v>
      </c>
      <c r="AE44" s="11">
        <f t="shared" si="37"/>
        <v>16.04</v>
      </c>
      <c r="AF44" s="11">
        <f t="shared" si="35"/>
        <v>15.980833333333333</v>
      </c>
      <c r="AG44" s="11">
        <f t="shared" si="38"/>
        <v>14.889999999999999</v>
      </c>
      <c r="AH44" s="12">
        <v>14.86</v>
      </c>
      <c r="AI44" s="12">
        <v>14.63</v>
      </c>
    </row>
    <row r="45" spans="1:36" ht="15.75" thickBot="1" x14ac:dyDescent="0.3">
      <c r="A45" s="151"/>
      <c r="B45" s="4">
        <f t="shared" si="30"/>
        <v>43405</v>
      </c>
      <c r="C45" s="5">
        <v>6.81</v>
      </c>
      <c r="D45" s="5">
        <v>6.26</v>
      </c>
      <c r="E45" s="5">
        <f t="shared" si="28"/>
        <v>6.81</v>
      </c>
      <c r="F45" s="5">
        <f t="shared" si="29"/>
        <v>6.5350000000000001</v>
      </c>
      <c r="G45" s="146"/>
      <c r="H45" s="149"/>
      <c r="I45" s="6">
        <f t="shared" si="14"/>
        <v>43800</v>
      </c>
      <c r="J45" s="7">
        <v>13.01</v>
      </c>
      <c r="K45" s="7">
        <v>8.73</v>
      </c>
      <c r="L45" s="7">
        <f t="shared" si="2"/>
        <v>13.01</v>
      </c>
      <c r="M45" s="7">
        <f t="shared" si="3"/>
        <v>10.870000000000001</v>
      </c>
      <c r="N45" s="23">
        <f t="shared" si="8"/>
        <v>2.1399999999999988</v>
      </c>
      <c r="O45" s="7">
        <f t="shared" si="39"/>
        <v>0.5914583333333332</v>
      </c>
      <c r="P45" s="8"/>
      <c r="Q45" s="144"/>
      <c r="R45" s="6">
        <f t="shared" si="42"/>
        <v>42675</v>
      </c>
      <c r="S45" s="7">
        <v>7.79</v>
      </c>
      <c r="T45" s="7">
        <v>6.77</v>
      </c>
      <c r="U45" s="7">
        <f t="shared" si="40"/>
        <v>7.79</v>
      </c>
      <c r="V45" s="7">
        <v>9.74</v>
      </c>
      <c r="W45" s="7">
        <f t="shared" si="41"/>
        <v>-1.9500000000000002</v>
      </c>
      <c r="X45" s="150"/>
      <c r="Y45" s="153"/>
      <c r="Z45" s="9">
        <f t="shared" si="10"/>
        <v>44713</v>
      </c>
      <c r="AA45" s="10">
        <v>15.04</v>
      </c>
      <c r="AB45" s="10">
        <v>14.8</v>
      </c>
      <c r="AC45" s="11">
        <f t="shared" si="33"/>
        <v>15.66</v>
      </c>
      <c r="AD45" s="11">
        <f t="shared" si="34"/>
        <v>15.04</v>
      </c>
      <c r="AE45" s="11">
        <f t="shared" si="37"/>
        <v>16.71</v>
      </c>
      <c r="AF45" s="11">
        <f t="shared" si="35"/>
        <v>16.650208333333332</v>
      </c>
      <c r="AG45" s="11">
        <f t="shared" si="38"/>
        <v>13.16</v>
      </c>
      <c r="AH45" s="12">
        <v>13.13</v>
      </c>
      <c r="AI45" s="12">
        <v>14.68</v>
      </c>
    </row>
    <row r="46" spans="1:36" x14ac:dyDescent="0.25">
      <c r="A46" s="151"/>
      <c r="B46" s="4">
        <f t="shared" si="30"/>
        <v>43435</v>
      </c>
      <c r="C46" s="5">
        <v>5.85</v>
      </c>
      <c r="D46" s="5">
        <v>6.42</v>
      </c>
      <c r="E46" s="5">
        <f t="shared" si="28"/>
        <v>6.42</v>
      </c>
      <c r="F46" s="5">
        <f t="shared" si="29"/>
        <v>6.1349999999999998</v>
      </c>
      <c r="G46" s="146"/>
      <c r="H46" s="149"/>
      <c r="I46" s="6">
        <f t="shared" si="14"/>
        <v>43831</v>
      </c>
      <c r="J46" s="7">
        <v>12.65</v>
      </c>
      <c r="K46" s="7">
        <v>9.2799999999999994</v>
      </c>
      <c r="L46" s="7">
        <f t="shared" si="2"/>
        <v>12.65</v>
      </c>
      <c r="M46" s="27">
        <f t="shared" si="3"/>
        <v>10.965</v>
      </c>
      <c r="N46" s="28">
        <f t="shared" si="8"/>
        <v>1.6850000000000005</v>
      </c>
      <c r="O46" s="29">
        <f t="shared" si="39"/>
        <v>0.53625</v>
      </c>
      <c r="P46" s="8"/>
      <c r="Q46" s="144"/>
      <c r="R46" s="6">
        <f t="shared" si="42"/>
        <v>42705</v>
      </c>
      <c r="S46" s="7">
        <v>9.84</v>
      </c>
      <c r="T46" s="7">
        <v>6.62</v>
      </c>
      <c r="U46" s="7">
        <f t="shared" si="40"/>
        <v>9.84</v>
      </c>
      <c r="V46" s="7">
        <v>9.56</v>
      </c>
      <c r="W46" s="7">
        <f t="shared" si="41"/>
        <v>0.27999999999999936</v>
      </c>
      <c r="X46" s="150"/>
      <c r="Y46" s="153"/>
      <c r="Z46" s="9">
        <f t="shared" si="10"/>
        <v>44743</v>
      </c>
      <c r="AA46" s="10">
        <v>13.07</v>
      </c>
      <c r="AB46" s="10">
        <v>14.72</v>
      </c>
      <c r="AC46" s="11">
        <f t="shared" si="33"/>
        <v>14.635</v>
      </c>
      <c r="AD46" s="11">
        <f t="shared" si="34"/>
        <v>14.72</v>
      </c>
      <c r="AE46" s="11">
        <f t="shared" si="37"/>
        <v>15.684999999999999</v>
      </c>
      <c r="AF46" s="11">
        <f t="shared" si="35"/>
        <v>15.611458333333331</v>
      </c>
      <c r="AG46" s="11">
        <f t="shared" si="38"/>
        <v>11.18</v>
      </c>
      <c r="AH46" s="12">
        <v>11.15</v>
      </c>
      <c r="AI46" s="12">
        <v>14.54</v>
      </c>
    </row>
    <row r="47" spans="1:36" x14ac:dyDescent="0.25">
      <c r="A47" s="151"/>
      <c r="B47" s="4">
        <f t="shared" si="30"/>
        <v>43466</v>
      </c>
      <c r="C47" s="5">
        <v>5.16</v>
      </c>
      <c r="D47" s="5">
        <v>6.52</v>
      </c>
      <c r="E47" s="5">
        <f t="shared" si="28"/>
        <v>6.52</v>
      </c>
      <c r="F47" s="5">
        <f t="shared" si="29"/>
        <v>5.84</v>
      </c>
      <c r="G47" s="146"/>
      <c r="H47" s="149"/>
      <c r="I47" s="6">
        <f t="shared" si="14"/>
        <v>43862</v>
      </c>
      <c r="J47" s="7">
        <v>9.9</v>
      </c>
      <c r="K47" s="7">
        <v>9.5399999999999991</v>
      </c>
      <c r="L47" s="7">
        <f t="shared" si="2"/>
        <v>9.9</v>
      </c>
      <c r="M47" s="27">
        <f t="shared" si="3"/>
        <v>9.7199999999999989</v>
      </c>
      <c r="N47" s="30">
        <f t="shared" si="8"/>
        <v>0.18000000000000149</v>
      </c>
      <c r="O47" s="29">
        <f t="shared" si="39"/>
        <v>0.5116666666666666</v>
      </c>
      <c r="P47" s="8"/>
      <c r="Q47" s="144"/>
      <c r="R47" s="6">
        <f t="shared" si="42"/>
        <v>42736</v>
      </c>
      <c r="S47" s="7">
        <v>9.61</v>
      </c>
      <c r="T47" s="7">
        <v>7.07</v>
      </c>
      <c r="U47" s="7">
        <f t="shared" si="40"/>
        <v>9.61</v>
      </c>
      <c r="V47" s="7">
        <v>8.2200000000000006</v>
      </c>
      <c r="W47" s="7">
        <f t="shared" si="41"/>
        <v>1.3899999999999988</v>
      </c>
      <c r="X47" s="150"/>
      <c r="Y47" s="153"/>
      <c r="Z47" s="9">
        <f t="shared" si="10"/>
        <v>44774</v>
      </c>
      <c r="AA47" s="10">
        <v>11.19</v>
      </c>
      <c r="AB47" s="10">
        <v>14.83</v>
      </c>
      <c r="AC47" s="11">
        <f t="shared" si="33"/>
        <v>13.75</v>
      </c>
      <c r="AD47" s="11">
        <f t="shared" si="34"/>
        <v>14.83</v>
      </c>
      <c r="AE47" s="11">
        <f t="shared" si="37"/>
        <v>14.8</v>
      </c>
      <c r="AF47" s="11">
        <f t="shared" si="35"/>
        <v>14.6975</v>
      </c>
      <c r="AG47" s="11">
        <f t="shared" si="38"/>
        <v>8.5299999999999994</v>
      </c>
      <c r="AH47" s="12">
        <v>8.5</v>
      </c>
      <c r="AI47" s="12">
        <v>13.38</v>
      </c>
    </row>
    <row r="48" spans="1:36" x14ac:dyDescent="0.25">
      <c r="A48" s="151"/>
      <c r="B48" s="4">
        <f t="shared" si="30"/>
        <v>43497</v>
      </c>
      <c r="C48" s="5">
        <v>5.47</v>
      </c>
      <c r="D48" s="5">
        <v>6.8</v>
      </c>
      <c r="E48" s="5">
        <f t="shared" si="28"/>
        <v>6.8</v>
      </c>
      <c r="F48" s="5">
        <f t="shared" si="29"/>
        <v>6.1349999999999998</v>
      </c>
      <c r="G48" s="146"/>
      <c r="H48" s="149"/>
      <c r="I48" s="6">
        <f t="shared" si="14"/>
        <v>43891</v>
      </c>
      <c r="J48" s="7">
        <v>10.47</v>
      </c>
      <c r="K48" s="7">
        <v>9.68</v>
      </c>
      <c r="L48" s="7">
        <f t="shared" si="2"/>
        <v>10.47</v>
      </c>
      <c r="M48" s="27">
        <f t="shared" si="3"/>
        <v>10.074999999999999</v>
      </c>
      <c r="N48" s="30">
        <f t="shared" si="8"/>
        <v>0.39500000000000135</v>
      </c>
      <c r="O48" s="29">
        <f t="shared" si="39"/>
        <v>0.52666666666666651</v>
      </c>
      <c r="P48" s="8"/>
      <c r="Q48" s="144"/>
      <c r="R48" s="6">
        <f t="shared" si="42"/>
        <v>42767</v>
      </c>
      <c r="S48" s="7">
        <v>8.1999999999999993</v>
      </c>
      <c r="T48" s="7">
        <v>7.59</v>
      </c>
      <c r="U48" s="7">
        <f t="shared" si="40"/>
        <v>8.1999999999999993</v>
      </c>
      <c r="V48" s="7">
        <v>8.69</v>
      </c>
      <c r="W48" s="7">
        <f t="shared" si="41"/>
        <v>-0.49000000000000021</v>
      </c>
      <c r="X48" s="150"/>
      <c r="Y48" s="153"/>
      <c r="Z48" s="9">
        <f t="shared" si="10"/>
        <v>44805</v>
      </c>
      <c r="AA48" s="10">
        <v>8.84</v>
      </c>
      <c r="AB48" s="10">
        <v>13.82</v>
      </c>
      <c r="AC48" s="11">
        <f t="shared" si="33"/>
        <v>12.07</v>
      </c>
      <c r="AD48" s="11">
        <f t="shared" si="34"/>
        <v>13.82</v>
      </c>
      <c r="AE48" s="11">
        <f t="shared" si="37"/>
        <v>13.120000000000001</v>
      </c>
      <c r="AF48" s="11">
        <f t="shared" si="35"/>
        <v>12.992916666666666</v>
      </c>
      <c r="AG48" s="11">
        <f t="shared" si="38"/>
        <v>7.6400000000000006</v>
      </c>
      <c r="AH48" s="12">
        <v>7.61</v>
      </c>
      <c r="AI48" s="12">
        <v>12.59</v>
      </c>
    </row>
    <row r="49" spans="1:35" x14ac:dyDescent="0.25">
      <c r="A49" s="151"/>
      <c r="B49" s="4">
        <f t="shared" si="30"/>
        <v>43525</v>
      </c>
      <c r="C49" s="5">
        <v>4.97</v>
      </c>
      <c r="D49" s="5">
        <v>7.25</v>
      </c>
      <c r="E49" s="5">
        <f t="shared" si="28"/>
        <v>7.25</v>
      </c>
      <c r="F49" s="5">
        <f t="shared" si="29"/>
        <v>6.1099999999999994</v>
      </c>
      <c r="G49" s="146"/>
      <c r="H49" s="149"/>
      <c r="I49" s="6">
        <f t="shared" si="14"/>
        <v>43922</v>
      </c>
      <c r="J49" s="7">
        <v>10.039999999999999</v>
      </c>
      <c r="K49" s="7">
        <v>8.85</v>
      </c>
      <c r="L49" s="7">
        <f t="shared" si="2"/>
        <v>10.039999999999999</v>
      </c>
      <c r="M49" s="27">
        <f t="shared" si="3"/>
        <v>9.4450000000000003</v>
      </c>
      <c r="N49" s="30">
        <f t="shared" si="8"/>
        <v>0.59499999999999886</v>
      </c>
      <c r="O49" s="29">
        <f t="shared" si="39"/>
        <v>0.54604166666666654</v>
      </c>
      <c r="P49" s="8"/>
      <c r="Q49" s="144"/>
      <c r="R49" s="6">
        <f t="shared" si="42"/>
        <v>42795</v>
      </c>
      <c r="S49" s="7">
        <v>8.65</v>
      </c>
      <c r="T49" s="7">
        <v>7.3</v>
      </c>
      <c r="U49" s="7">
        <f t="shared" si="40"/>
        <v>8.65</v>
      </c>
      <c r="V49" s="7">
        <v>7.61</v>
      </c>
      <c r="W49" s="7">
        <f t="shared" si="41"/>
        <v>1.04</v>
      </c>
      <c r="X49" s="150"/>
      <c r="Y49" s="153"/>
      <c r="Z49" s="9">
        <f t="shared" si="10"/>
        <v>44835</v>
      </c>
      <c r="AA49" s="10">
        <v>7.04</v>
      </c>
      <c r="AB49" s="10">
        <v>12.67</v>
      </c>
      <c r="AC49" s="11">
        <f t="shared" si="33"/>
        <v>10.595000000000001</v>
      </c>
      <c r="AD49" s="11">
        <f t="shared" si="34"/>
        <v>12.67</v>
      </c>
      <c r="AE49" s="11">
        <f t="shared" si="37"/>
        <v>11.645</v>
      </c>
      <c r="AF49" s="11">
        <f t="shared" si="35"/>
        <v>11.43125</v>
      </c>
      <c r="AG49" s="11">
        <f t="shared" si="38"/>
        <v>9.3699999999999992</v>
      </c>
      <c r="AH49" s="12">
        <v>9.34</v>
      </c>
      <c r="AI49" s="12">
        <v>12.6</v>
      </c>
    </row>
    <row r="50" spans="1:35" x14ac:dyDescent="0.25">
      <c r="A50" s="151"/>
      <c r="B50" s="4">
        <f t="shared" si="30"/>
        <v>43556</v>
      </c>
      <c r="C50" s="5">
        <v>6.35</v>
      </c>
      <c r="D50" s="5">
        <v>7.05</v>
      </c>
      <c r="E50" s="5">
        <f t="shared" si="28"/>
        <v>7.05</v>
      </c>
      <c r="F50" s="5">
        <f t="shared" si="29"/>
        <v>6.6999999999999993</v>
      </c>
      <c r="G50" s="146"/>
      <c r="H50" s="149"/>
      <c r="I50" s="6">
        <f t="shared" si="14"/>
        <v>43952</v>
      </c>
      <c r="J50" s="7">
        <v>8.93</v>
      </c>
      <c r="K50" s="7">
        <v>7.03</v>
      </c>
      <c r="L50" s="7">
        <f t="shared" si="2"/>
        <v>8.93</v>
      </c>
      <c r="M50" s="27">
        <f t="shared" si="3"/>
        <v>7.98</v>
      </c>
      <c r="N50" s="30">
        <f t="shared" si="8"/>
        <v>0.94999999999999929</v>
      </c>
      <c r="O50" s="29">
        <f t="shared" si="39"/>
        <v>0.52583333333333326</v>
      </c>
      <c r="P50" s="8"/>
      <c r="Q50" s="144"/>
      <c r="R50" s="6">
        <f t="shared" si="42"/>
        <v>42826</v>
      </c>
      <c r="S50" s="7">
        <v>7.75</v>
      </c>
      <c r="T50" s="7">
        <v>6.08</v>
      </c>
      <c r="U50" s="7">
        <f t="shared" si="40"/>
        <v>7.75</v>
      </c>
      <c r="V50" s="7">
        <v>7.23</v>
      </c>
      <c r="W50" s="7">
        <f t="shared" si="41"/>
        <v>0.51999999999999957</v>
      </c>
      <c r="X50" s="150"/>
      <c r="Y50" s="153"/>
      <c r="Z50" s="9">
        <f t="shared" si="10"/>
        <v>44866</v>
      </c>
      <c r="AA50" s="10">
        <v>9.17</v>
      </c>
      <c r="AB50" s="10">
        <v>12.61</v>
      </c>
      <c r="AC50" s="11">
        <f t="shared" si="33"/>
        <v>11.63</v>
      </c>
      <c r="AD50" s="11">
        <f t="shared" si="34"/>
        <v>12.61</v>
      </c>
      <c r="AE50" s="11">
        <f t="shared" si="37"/>
        <v>12.68</v>
      </c>
      <c r="AF50" s="11">
        <f t="shared" si="35"/>
        <v>12.426875000000001</v>
      </c>
      <c r="AG50" s="11">
        <f t="shared" si="38"/>
        <v>9.5699999999999985</v>
      </c>
      <c r="AH50" s="12">
        <v>9.5399999999999991</v>
      </c>
      <c r="AI50" s="12">
        <v>11.91</v>
      </c>
    </row>
    <row r="51" spans="1:35" ht="15.75" thickBot="1" x14ac:dyDescent="0.3">
      <c r="A51" s="151"/>
      <c r="B51" s="4">
        <f t="shared" si="30"/>
        <v>43586</v>
      </c>
      <c r="C51" s="5">
        <v>7.14</v>
      </c>
      <c r="D51" s="5">
        <v>7.02</v>
      </c>
      <c r="E51" s="5">
        <f t="shared" si="28"/>
        <v>7.14</v>
      </c>
      <c r="F51" s="5">
        <f t="shared" si="29"/>
        <v>7.08</v>
      </c>
      <c r="G51" s="146"/>
      <c r="H51" s="149"/>
      <c r="I51" s="6">
        <f t="shared" si="14"/>
        <v>43983</v>
      </c>
      <c r="J51" s="7">
        <v>6.68</v>
      </c>
      <c r="K51" s="7">
        <v>5.99</v>
      </c>
      <c r="L51" s="7">
        <f t="shared" si="2"/>
        <v>6.68</v>
      </c>
      <c r="M51" s="27">
        <f t="shared" si="3"/>
        <v>6.335</v>
      </c>
      <c r="N51" s="30">
        <f t="shared" si="8"/>
        <v>0.34499999999999975</v>
      </c>
      <c r="O51" s="29">
        <f t="shared" si="39"/>
        <v>0.50249999999999995</v>
      </c>
      <c r="P51" s="8"/>
      <c r="Q51" s="144"/>
      <c r="R51" s="6">
        <f t="shared" si="42"/>
        <v>42856</v>
      </c>
      <c r="S51" s="7">
        <v>7.14</v>
      </c>
      <c r="T51" s="7">
        <v>5.9</v>
      </c>
      <c r="U51" s="7">
        <f t="shared" si="40"/>
        <v>7.14</v>
      </c>
      <c r="V51" s="7">
        <v>7.38</v>
      </c>
      <c r="W51" s="7">
        <f t="shared" si="41"/>
        <v>-0.24000000000000021</v>
      </c>
      <c r="X51" s="150"/>
      <c r="Y51" s="153"/>
      <c r="Z51" s="9">
        <f t="shared" si="10"/>
        <v>44896</v>
      </c>
      <c r="AA51" s="10">
        <v>9.6300000000000008</v>
      </c>
      <c r="AB51" s="10">
        <v>11.78</v>
      </c>
      <c r="AC51" s="11">
        <f t="shared" si="33"/>
        <v>11.445</v>
      </c>
      <c r="AD51" s="11">
        <f t="shared" si="34"/>
        <v>11.78</v>
      </c>
      <c r="AE51" s="11">
        <f t="shared" si="37"/>
        <v>12.495000000000001</v>
      </c>
      <c r="AF51" s="11">
        <f t="shared" si="35"/>
        <v>12.287291666666667</v>
      </c>
      <c r="AG51" s="11">
        <f t="shared" si="38"/>
        <v>9.83</v>
      </c>
      <c r="AH51" s="12">
        <v>9.8000000000000007</v>
      </c>
      <c r="AI51" s="12">
        <v>11.48</v>
      </c>
    </row>
    <row r="52" spans="1:35" ht="15.75" thickBot="1" x14ac:dyDescent="0.3">
      <c r="A52" s="151"/>
      <c r="B52" s="4">
        <f t="shared" si="30"/>
        <v>43617</v>
      </c>
      <c r="C52" s="5">
        <v>7.74</v>
      </c>
      <c r="D52" s="5">
        <v>7.56</v>
      </c>
      <c r="E52" s="5">
        <f t="shared" si="28"/>
        <v>7.74</v>
      </c>
      <c r="F52" s="5">
        <f t="shared" si="29"/>
        <v>7.65</v>
      </c>
      <c r="G52" s="146"/>
      <c r="H52" s="149"/>
      <c r="I52" s="6">
        <f t="shared" si="14"/>
        <v>44013</v>
      </c>
      <c r="J52" s="7">
        <v>13.29</v>
      </c>
      <c r="K52" s="7">
        <v>6.46</v>
      </c>
      <c r="L52" s="7">
        <f t="shared" si="2"/>
        <v>13.29</v>
      </c>
      <c r="M52" s="27">
        <f t="shared" si="3"/>
        <v>9.875</v>
      </c>
      <c r="N52" s="30">
        <f t="shared" si="8"/>
        <v>3.4149999999999991</v>
      </c>
      <c r="O52" s="29">
        <f t="shared" si="39"/>
        <v>0.48229166666666662</v>
      </c>
      <c r="P52" s="8"/>
      <c r="Q52" s="144"/>
      <c r="R52" s="6">
        <f t="shared" si="42"/>
        <v>42887</v>
      </c>
      <c r="S52" s="7">
        <v>7.34</v>
      </c>
      <c r="T52" s="7">
        <v>6.19</v>
      </c>
      <c r="U52" s="7">
        <f t="shared" si="40"/>
        <v>7.34</v>
      </c>
      <c r="V52" s="7">
        <v>7.22</v>
      </c>
      <c r="W52" s="7">
        <f t="shared" si="41"/>
        <v>0.12000000000000011</v>
      </c>
      <c r="X52" s="150"/>
      <c r="Y52" s="153"/>
      <c r="Z52" s="14" t="s">
        <v>40</v>
      </c>
      <c r="AA52" s="15">
        <f>AVERAGE(AA40:AA51)</f>
        <v>10.948333333333332</v>
      </c>
      <c r="AB52" s="15">
        <f t="shared" ref="AB52:AI52" si="43">AVERAGE(AB40:AB51)</f>
        <v>13.62083333333333</v>
      </c>
      <c r="AC52" s="15">
        <f t="shared" si="43"/>
        <v>13.024583333333332</v>
      </c>
      <c r="AD52" s="15">
        <f>AVERAGE(AD40:AD51)</f>
        <v>13.640833333333331</v>
      </c>
      <c r="AE52" s="15">
        <f t="shared" si="43"/>
        <v>14.074583333333335</v>
      </c>
      <c r="AF52" s="15">
        <f t="shared" si="43"/>
        <v>13.938593750000001</v>
      </c>
      <c r="AG52" s="15">
        <f t="shared" si="43"/>
        <v>10.945</v>
      </c>
      <c r="AH52" s="15">
        <f t="shared" si="43"/>
        <v>10.915000000000001</v>
      </c>
      <c r="AI52" s="16">
        <f t="shared" si="43"/>
        <v>13.519999999999998</v>
      </c>
    </row>
    <row r="53" spans="1:35" ht="15.75" thickBot="1" x14ac:dyDescent="0.3">
      <c r="A53" s="151"/>
      <c r="B53" s="4">
        <f t="shared" si="30"/>
        <v>43647</v>
      </c>
      <c r="C53" s="5">
        <v>7.09</v>
      </c>
      <c r="D53" s="5">
        <v>7.78</v>
      </c>
      <c r="E53" s="5">
        <f t="shared" si="28"/>
        <v>7.78</v>
      </c>
      <c r="F53" s="5">
        <f t="shared" si="29"/>
        <v>7.4350000000000005</v>
      </c>
      <c r="G53" s="147"/>
      <c r="H53" s="149"/>
      <c r="I53" s="6">
        <f t="shared" si="14"/>
        <v>44044</v>
      </c>
      <c r="J53" s="7">
        <v>18.079999999999998</v>
      </c>
      <c r="K53" s="7">
        <v>7.12</v>
      </c>
      <c r="L53" s="7">
        <f t="shared" si="2"/>
        <v>18.079999999999998</v>
      </c>
      <c r="M53" s="27">
        <f t="shared" si="3"/>
        <v>12.6</v>
      </c>
      <c r="N53" s="30">
        <f t="shared" si="8"/>
        <v>5.4799999999999986</v>
      </c>
      <c r="O53" s="29">
        <f t="shared" si="39"/>
        <v>0.48395833333333327</v>
      </c>
      <c r="P53" s="8"/>
      <c r="Q53" s="144"/>
      <c r="R53" s="6">
        <f t="shared" si="42"/>
        <v>42917</v>
      </c>
      <c r="S53" s="7">
        <v>7.32</v>
      </c>
      <c r="T53" s="7">
        <v>6.71</v>
      </c>
      <c r="U53" s="7">
        <f t="shared" si="40"/>
        <v>7.32</v>
      </c>
      <c r="V53" s="7">
        <v>5.33</v>
      </c>
      <c r="W53" s="7">
        <f t="shared" si="41"/>
        <v>1.9900000000000002</v>
      </c>
      <c r="X53" s="150"/>
      <c r="Y53" s="153"/>
      <c r="Z53" s="9">
        <f>EDATE(Z51,1)</f>
        <v>44927</v>
      </c>
      <c r="AA53" s="10">
        <v>9.5399999999999991</v>
      </c>
      <c r="AB53" s="10">
        <v>11.62</v>
      </c>
      <c r="AC53" s="11">
        <f t="shared" ref="AC53:AC59" si="44">AVERAGE(AA53:AB53)+0.74</f>
        <v>11.319999999999999</v>
      </c>
      <c r="AD53" s="11">
        <f t="shared" ref="AD53:AD59" si="45">MAX(AA53:AB53)</f>
        <v>11.62</v>
      </c>
      <c r="AE53" s="11">
        <f>MAX(0.74,$G$129)+AVERAGE(AA53:AB53)</f>
        <v>12.099999999999998</v>
      </c>
      <c r="AF53" s="11">
        <f t="shared" ref="AF53:AF59" si="46">O86+AVERAGE(AA53:AB53)</f>
        <v>12.238958333333331</v>
      </c>
      <c r="AG53" s="11">
        <f>+AH53+$W$189</f>
        <v>10.33</v>
      </c>
      <c r="AH53" s="12">
        <v>10.08</v>
      </c>
      <c r="AI53" s="12">
        <v>10.68</v>
      </c>
    </row>
    <row r="54" spans="1:35" ht="15.75" thickBot="1" x14ac:dyDescent="0.3">
      <c r="A54" s="17"/>
      <c r="B54" s="18" t="s">
        <v>35</v>
      </c>
      <c r="C54" s="19">
        <f>AVERAGE(C31:C53)</f>
        <v>6.3708695652173901</v>
      </c>
      <c r="D54" s="19">
        <f>AVERAGE(D31:D53)</f>
        <v>6.0443478260869554</v>
      </c>
      <c r="E54" s="19">
        <f>AVERAGE(E31:E53)</f>
        <v>6.6804347826086943</v>
      </c>
      <c r="F54" s="19">
        <f>AVERAGE(F31:F53)</f>
        <v>6.2076086956521745</v>
      </c>
      <c r="G54" s="20">
        <f>ROUNDDOWN(E54-F54,2)</f>
        <v>0.47</v>
      </c>
      <c r="H54" s="21"/>
      <c r="I54" s="6">
        <f t="shared" si="14"/>
        <v>44075</v>
      </c>
      <c r="J54" s="7">
        <v>17.43</v>
      </c>
      <c r="K54" s="7">
        <v>7.13</v>
      </c>
      <c r="L54" s="7">
        <f t="shared" si="2"/>
        <v>17.43</v>
      </c>
      <c r="M54" s="27">
        <f t="shared" si="3"/>
        <v>12.28</v>
      </c>
      <c r="N54" s="30">
        <f t="shared" si="8"/>
        <v>5.15</v>
      </c>
      <c r="O54" s="29">
        <f t="shared" si="39"/>
        <v>0.4614583333333333</v>
      </c>
      <c r="P54" s="8"/>
      <c r="Q54" s="144"/>
      <c r="R54" s="6">
        <f t="shared" si="42"/>
        <v>42948</v>
      </c>
      <c r="S54" s="7">
        <v>5.07</v>
      </c>
      <c r="T54" s="7">
        <v>6.55</v>
      </c>
      <c r="U54" s="7">
        <f t="shared" si="40"/>
        <v>6.55</v>
      </c>
      <c r="V54" s="7">
        <v>6.25</v>
      </c>
      <c r="W54" s="7">
        <f t="shared" si="41"/>
        <v>0.29999999999999982</v>
      </c>
      <c r="X54" s="22"/>
      <c r="Y54" s="153"/>
      <c r="Z54" s="9">
        <f t="shared" si="10"/>
        <v>44958</v>
      </c>
      <c r="AA54" s="10">
        <v>10.28</v>
      </c>
      <c r="AB54" s="10">
        <v>11</v>
      </c>
      <c r="AC54" s="11">
        <f t="shared" si="44"/>
        <v>11.38</v>
      </c>
      <c r="AD54" s="11">
        <f t="shared" si="45"/>
        <v>11</v>
      </c>
      <c r="AE54" s="11">
        <f t="shared" ref="AE54:AE59" si="47">MAX(0.74,$G$129)+AVERAGE(AA54:AB54)</f>
        <v>12.16</v>
      </c>
      <c r="AF54" s="11">
        <f t="shared" si="46"/>
        <v>12.283125</v>
      </c>
      <c r="AG54" s="11">
        <f t="shared" ref="AG54:AG59" si="48">+AH54+$W$189</f>
        <v>8.82</v>
      </c>
      <c r="AH54" s="12">
        <v>8.57</v>
      </c>
      <c r="AI54" s="12">
        <v>9.69</v>
      </c>
    </row>
    <row r="55" spans="1:35" x14ac:dyDescent="0.25">
      <c r="A55" s="151" t="s">
        <v>41</v>
      </c>
      <c r="B55" s="4">
        <v>43313</v>
      </c>
      <c r="C55" s="5">
        <v>5.39</v>
      </c>
      <c r="D55" s="5">
        <v>5.46</v>
      </c>
      <c r="E55" s="5">
        <f t="shared" ref="E55:E78" si="49">MAX(C55:D55)</f>
        <v>5.46</v>
      </c>
      <c r="F55" s="5">
        <f t="shared" ref="F55:F78" si="50">AVERAGE(C55:D55)</f>
        <v>5.4249999999999998</v>
      </c>
      <c r="G55" s="146" t="s">
        <v>30</v>
      </c>
      <c r="H55" s="149"/>
      <c r="I55" s="6">
        <f t="shared" si="14"/>
        <v>44105</v>
      </c>
      <c r="J55" s="7">
        <v>11.01</v>
      </c>
      <c r="K55" s="7">
        <v>7.45</v>
      </c>
      <c r="L55" s="7">
        <f t="shared" si="2"/>
        <v>11.01</v>
      </c>
      <c r="M55" s="27">
        <f t="shared" si="3"/>
        <v>9.23</v>
      </c>
      <c r="N55" s="30">
        <f t="shared" si="8"/>
        <v>1.7799999999999994</v>
      </c>
      <c r="O55" s="29">
        <f t="shared" si="39"/>
        <v>0.47416666666666657</v>
      </c>
      <c r="P55" s="8"/>
      <c r="Q55" s="144"/>
      <c r="R55" s="6">
        <f t="shared" si="42"/>
        <v>42979</v>
      </c>
      <c r="S55" s="7">
        <v>6.21</v>
      </c>
      <c r="T55" s="7">
        <v>6.33</v>
      </c>
      <c r="U55" s="7">
        <f t="shared" si="40"/>
        <v>6.33</v>
      </c>
      <c r="V55" s="7">
        <v>6.59</v>
      </c>
      <c r="W55" s="7">
        <f t="shared" si="41"/>
        <v>-0.25999999999999979</v>
      </c>
      <c r="X55" s="150"/>
      <c r="Y55" s="153"/>
      <c r="Z55" s="9">
        <f t="shared" si="10"/>
        <v>44986</v>
      </c>
      <c r="AA55" s="10">
        <v>8.49</v>
      </c>
      <c r="AB55" s="10">
        <v>9.6</v>
      </c>
      <c r="AC55" s="11">
        <f t="shared" si="44"/>
        <v>9.7850000000000001</v>
      </c>
      <c r="AD55" s="11">
        <f t="shared" si="45"/>
        <v>9.6</v>
      </c>
      <c r="AE55" s="11">
        <f t="shared" si="47"/>
        <v>10.565</v>
      </c>
      <c r="AF55" s="11">
        <f t="shared" si="46"/>
        <v>10.678749999999999</v>
      </c>
      <c r="AG55" s="11">
        <f t="shared" si="48"/>
        <v>9.1</v>
      </c>
      <c r="AH55" s="12">
        <v>8.85</v>
      </c>
      <c r="AI55" s="12">
        <v>9.14</v>
      </c>
    </row>
    <row r="56" spans="1:35" x14ac:dyDescent="0.25">
      <c r="A56" s="151"/>
      <c r="B56" s="4">
        <f>EDATE(B55,1)</f>
        <v>43344</v>
      </c>
      <c r="C56" s="5">
        <v>5.92</v>
      </c>
      <c r="D56" s="5">
        <v>5.73</v>
      </c>
      <c r="E56" s="5">
        <f t="shared" si="49"/>
        <v>5.92</v>
      </c>
      <c r="F56" s="5">
        <f t="shared" si="50"/>
        <v>5.8250000000000002</v>
      </c>
      <c r="G56" s="146"/>
      <c r="H56" s="149"/>
      <c r="I56" s="6">
        <f t="shared" si="14"/>
        <v>44136</v>
      </c>
      <c r="J56" s="7">
        <v>16.07</v>
      </c>
      <c r="K56" s="7">
        <v>8</v>
      </c>
      <c r="L56" s="7">
        <f t="shared" si="2"/>
        <v>16.07</v>
      </c>
      <c r="M56" s="27">
        <f t="shared" si="3"/>
        <v>12.035</v>
      </c>
      <c r="N56" s="30">
        <f t="shared" si="8"/>
        <v>4.0350000000000001</v>
      </c>
      <c r="O56" s="29">
        <f t="shared" si="39"/>
        <v>0.49270833333333314</v>
      </c>
      <c r="P56" s="8"/>
      <c r="Q56" s="144"/>
      <c r="R56" s="6">
        <f t="shared" si="42"/>
        <v>43009</v>
      </c>
      <c r="S56" s="7">
        <v>6.67</v>
      </c>
      <c r="T56" s="7">
        <v>6.14</v>
      </c>
      <c r="U56" s="7">
        <f t="shared" si="40"/>
        <v>6.67</v>
      </c>
      <c r="V56" s="7">
        <v>7.63</v>
      </c>
      <c r="W56" s="7">
        <f t="shared" si="41"/>
        <v>-0.96</v>
      </c>
      <c r="X56" s="150"/>
      <c r="Y56" s="153"/>
      <c r="Z56" s="9">
        <f t="shared" si="10"/>
        <v>45017</v>
      </c>
      <c r="AA56" s="10">
        <v>8.4600000000000009</v>
      </c>
      <c r="AB56" s="10">
        <v>9.3699999999999992</v>
      </c>
      <c r="AC56" s="11">
        <f t="shared" si="44"/>
        <v>9.6549999999999994</v>
      </c>
      <c r="AD56" s="11">
        <f t="shared" si="45"/>
        <v>9.3699999999999992</v>
      </c>
      <c r="AE56" s="11">
        <f t="shared" si="47"/>
        <v>10.434999999999999</v>
      </c>
      <c r="AF56" s="11">
        <f t="shared" si="46"/>
        <v>10.440833333333332</v>
      </c>
      <c r="AG56" s="11">
        <f t="shared" si="48"/>
        <v>9.65</v>
      </c>
      <c r="AH56" s="12">
        <v>9.4</v>
      </c>
      <c r="AI56" s="12">
        <v>8.8000000000000007</v>
      </c>
    </row>
    <row r="57" spans="1:35" x14ac:dyDescent="0.25">
      <c r="A57" s="151"/>
      <c r="B57" s="4">
        <f t="shared" ref="B57:B78" si="51">EDATE(B56,1)</f>
        <v>43374</v>
      </c>
      <c r="C57" s="5">
        <v>7.71</v>
      </c>
      <c r="D57" s="5">
        <v>6.11</v>
      </c>
      <c r="E57" s="5">
        <f t="shared" si="49"/>
        <v>7.71</v>
      </c>
      <c r="F57" s="5">
        <f t="shared" si="50"/>
        <v>6.91</v>
      </c>
      <c r="G57" s="146"/>
      <c r="H57" s="149"/>
      <c r="I57" s="6">
        <f t="shared" si="14"/>
        <v>44166</v>
      </c>
      <c r="J57" s="7">
        <v>20.07</v>
      </c>
      <c r="K57" s="7">
        <v>8.2100000000000009</v>
      </c>
      <c r="L57" s="7">
        <f t="shared" si="2"/>
        <v>20.07</v>
      </c>
      <c r="M57" s="27">
        <f t="shared" si="3"/>
        <v>14.14</v>
      </c>
      <c r="N57" s="30">
        <f t="shared" si="8"/>
        <v>5.93</v>
      </c>
      <c r="O57" s="29">
        <f t="shared" si="39"/>
        <v>0.50729166666666647</v>
      </c>
      <c r="P57" s="8"/>
      <c r="Q57" s="144"/>
      <c r="R57" s="6">
        <f t="shared" si="42"/>
        <v>43040</v>
      </c>
      <c r="S57" s="7">
        <v>7.28</v>
      </c>
      <c r="T57" s="7">
        <v>5.88</v>
      </c>
      <c r="U57" s="7">
        <f t="shared" si="40"/>
        <v>7.28</v>
      </c>
      <c r="V57" s="7">
        <v>8.23</v>
      </c>
      <c r="W57" s="7">
        <f t="shared" si="41"/>
        <v>-0.95000000000000018</v>
      </c>
      <c r="X57" s="150"/>
      <c r="Y57" s="153"/>
      <c r="Z57" s="9">
        <f t="shared" si="10"/>
        <v>45047</v>
      </c>
      <c r="AA57" s="10">
        <v>10.37</v>
      </c>
      <c r="AB57" s="10">
        <v>9.08</v>
      </c>
      <c r="AC57" s="11">
        <f t="shared" si="44"/>
        <v>10.465</v>
      </c>
      <c r="AD57" s="11">
        <f t="shared" si="45"/>
        <v>10.37</v>
      </c>
      <c r="AE57" s="11">
        <f t="shared" si="47"/>
        <v>11.244999999999999</v>
      </c>
      <c r="AF57" s="11">
        <f t="shared" si="46"/>
        <v>11.098333333333333</v>
      </c>
      <c r="AG57" s="11">
        <f t="shared" si="48"/>
        <v>6.94</v>
      </c>
      <c r="AH57" s="12">
        <v>6.69</v>
      </c>
      <c r="AI57" s="12">
        <v>8.76</v>
      </c>
    </row>
    <row r="58" spans="1:35" x14ac:dyDescent="0.25">
      <c r="A58" s="151"/>
      <c r="B58" s="4">
        <f t="shared" si="51"/>
        <v>43405</v>
      </c>
      <c r="C58" s="5">
        <v>6.81</v>
      </c>
      <c r="D58" s="5">
        <v>6.26</v>
      </c>
      <c r="E58" s="5">
        <f t="shared" si="49"/>
        <v>6.81</v>
      </c>
      <c r="F58" s="5">
        <f t="shared" si="50"/>
        <v>6.5350000000000001</v>
      </c>
      <c r="G58" s="146"/>
      <c r="H58" s="149"/>
      <c r="I58" s="6">
        <f t="shared" si="14"/>
        <v>44197</v>
      </c>
      <c r="J58" s="7">
        <v>10.25</v>
      </c>
      <c r="K58" s="7">
        <v>8.33</v>
      </c>
      <c r="L58" s="7">
        <f t="shared" si="2"/>
        <v>10.25</v>
      </c>
      <c r="M58" s="27">
        <f t="shared" si="3"/>
        <v>9.2899999999999991</v>
      </c>
      <c r="N58" s="30">
        <f t="shared" si="8"/>
        <v>0.96000000000000085</v>
      </c>
      <c r="O58" s="29">
        <f t="shared" si="39"/>
        <v>0.53270833333333312</v>
      </c>
      <c r="P58" s="8"/>
      <c r="Q58" s="144"/>
      <c r="R58" s="6">
        <f t="shared" si="42"/>
        <v>43070</v>
      </c>
      <c r="S58" s="7">
        <v>8.3000000000000007</v>
      </c>
      <c r="T58" s="7">
        <v>5.24</v>
      </c>
      <c r="U58" s="7">
        <f t="shared" si="40"/>
        <v>8.3000000000000007</v>
      </c>
      <c r="V58" s="7">
        <v>6.95</v>
      </c>
      <c r="W58" s="7">
        <f t="shared" si="41"/>
        <v>1.3500000000000005</v>
      </c>
      <c r="X58" s="150"/>
      <c r="Y58" s="153"/>
      <c r="Z58" s="9">
        <f t="shared" si="10"/>
        <v>45078</v>
      </c>
      <c r="AA58" s="10">
        <v>7.17</v>
      </c>
      <c r="AB58" s="10">
        <v>8.7799999999999994</v>
      </c>
      <c r="AC58" s="11">
        <f t="shared" si="44"/>
        <v>8.7149999999999999</v>
      </c>
      <c r="AD58" s="11">
        <f t="shared" si="45"/>
        <v>8.7799999999999994</v>
      </c>
      <c r="AE58" s="11">
        <f t="shared" si="47"/>
        <v>9.4949999999999992</v>
      </c>
      <c r="AF58" s="11">
        <f t="shared" si="46"/>
        <v>9.2375000000000007</v>
      </c>
      <c r="AG58" s="11">
        <f t="shared" si="48"/>
        <v>5.69</v>
      </c>
      <c r="AH58" s="12">
        <v>5.44</v>
      </c>
      <c r="AI58" s="12">
        <v>8.91</v>
      </c>
    </row>
    <row r="59" spans="1:35" ht="15.75" thickBot="1" x14ac:dyDescent="0.3">
      <c r="A59" s="151"/>
      <c r="B59" s="4">
        <f t="shared" si="51"/>
        <v>43435</v>
      </c>
      <c r="C59" s="5">
        <v>5.85</v>
      </c>
      <c r="D59" s="5">
        <v>6.42</v>
      </c>
      <c r="E59" s="5">
        <f t="shared" si="49"/>
        <v>6.42</v>
      </c>
      <c r="F59" s="5">
        <f t="shared" si="50"/>
        <v>6.1349999999999998</v>
      </c>
      <c r="G59" s="146"/>
      <c r="H59" s="149"/>
      <c r="I59" s="6">
        <f t="shared" si="14"/>
        <v>44228</v>
      </c>
      <c r="J59" s="7">
        <v>10.68</v>
      </c>
      <c r="K59" s="7">
        <v>8.57</v>
      </c>
      <c r="L59" s="7">
        <f t="shared" si="2"/>
        <v>10.68</v>
      </c>
      <c r="M59" s="27">
        <f t="shared" si="3"/>
        <v>9.625</v>
      </c>
      <c r="N59" s="30">
        <f t="shared" si="8"/>
        <v>1.0549999999999997</v>
      </c>
      <c r="O59" s="29">
        <f t="shared" si="39"/>
        <v>0.56166666666666643</v>
      </c>
      <c r="P59" s="8"/>
      <c r="Q59" s="144"/>
      <c r="R59" s="6">
        <f t="shared" si="42"/>
        <v>43101</v>
      </c>
      <c r="S59" s="7">
        <v>6.98</v>
      </c>
      <c r="T59" s="7">
        <v>5</v>
      </c>
      <c r="U59" s="7">
        <f t="shared" si="40"/>
        <v>6.98</v>
      </c>
      <c r="V59" s="7">
        <v>5.61</v>
      </c>
      <c r="W59" s="7">
        <f t="shared" si="41"/>
        <v>1.37</v>
      </c>
      <c r="X59" s="150"/>
      <c r="Y59" s="153"/>
      <c r="Z59" s="9">
        <f t="shared" si="10"/>
        <v>45108</v>
      </c>
      <c r="AA59" s="31">
        <v>5.33</v>
      </c>
      <c r="AB59" s="31">
        <v>8.94</v>
      </c>
      <c r="AC59" s="32">
        <f t="shared" si="44"/>
        <v>7.875</v>
      </c>
      <c r="AD59" s="32">
        <f t="shared" si="45"/>
        <v>8.94</v>
      </c>
      <c r="AE59" s="11">
        <f t="shared" si="47"/>
        <v>8.6549999999999994</v>
      </c>
      <c r="AF59" s="11">
        <f t="shared" si="46"/>
        <v>8.4406250000000007</v>
      </c>
      <c r="AG59" s="11">
        <f t="shared" si="48"/>
        <v>7.1</v>
      </c>
      <c r="AH59" s="33">
        <v>6.85</v>
      </c>
      <c r="AI59" s="33">
        <v>8.64</v>
      </c>
    </row>
    <row r="60" spans="1:35" ht="15.75" thickBot="1" x14ac:dyDescent="0.3">
      <c r="A60" s="151"/>
      <c r="B60" s="4">
        <f t="shared" si="51"/>
        <v>43466</v>
      </c>
      <c r="C60" s="5">
        <v>5.16</v>
      </c>
      <c r="D60" s="5">
        <v>6.52</v>
      </c>
      <c r="E60" s="5">
        <f t="shared" si="49"/>
        <v>6.52</v>
      </c>
      <c r="F60" s="5">
        <f t="shared" si="50"/>
        <v>5.84</v>
      </c>
      <c r="G60" s="146"/>
      <c r="H60" s="149"/>
      <c r="I60" s="6">
        <f t="shared" si="14"/>
        <v>44256</v>
      </c>
      <c r="J60" s="7">
        <v>11.1</v>
      </c>
      <c r="K60" s="7">
        <v>8.66</v>
      </c>
      <c r="L60" s="7">
        <f t="shared" si="2"/>
        <v>11.1</v>
      </c>
      <c r="M60" s="27">
        <f t="shared" si="3"/>
        <v>9.879999999999999</v>
      </c>
      <c r="N60" s="30">
        <f t="shared" si="8"/>
        <v>1.2200000000000006</v>
      </c>
      <c r="O60" s="29">
        <f t="shared" si="39"/>
        <v>0.54770833333333313</v>
      </c>
      <c r="P60" s="8"/>
      <c r="Q60" s="144"/>
      <c r="R60" s="6">
        <f t="shared" si="42"/>
        <v>43132</v>
      </c>
      <c r="S60" s="7">
        <v>5.71</v>
      </c>
      <c r="T60" s="7">
        <v>4.68</v>
      </c>
      <c r="U60" s="7">
        <f t="shared" si="40"/>
        <v>5.71</v>
      </c>
      <c r="V60" s="7">
        <v>5.37</v>
      </c>
      <c r="W60" s="7">
        <f t="shared" si="41"/>
        <v>0.33999999999999986</v>
      </c>
      <c r="X60" s="150"/>
      <c r="Y60" s="153"/>
      <c r="Z60" s="14" t="s">
        <v>42</v>
      </c>
      <c r="AA60" s="15">
        <f t="shared" ref="AA60:AC60" si="52">AVERAGE(AA53:AA59)</f>
        <v>8.52</v>
      </c>
      <c r="AB60" s="15">
        <f t="shared" si="52"/>
        <v>9.77</v>
      </c>
      <c r="AC60" s="15">
        <f t="shared" si="52"/>
        <v>9.8850000000000016</v>
      </c>
      <c r="AD60" s="15">
        <f>AVERAGE(AD53:AD59)</f>
        <v>9.9542857142857137</v>
      </c>
      <c r="AE60" s="15">
        <f t="shared" ref="AE60:AI60" si="53">AVERAGE(AE53:AE59)</f>
        <v>10.664999999999997</v>
      </c>
      <c r="AF60" s="15">
        <f t="shared" si="53"/>
        <v>10.631160714285713</v>
      </c>
      <c r="AG60" s="15">
        <f t="shared" si="53"/>
        <v>8.2328571428571422</v>
      </c>
      <c r="AH60" s="15">
        <f t="shared" si="53"/>
        <v>7.9828571428571422</v>
      </c>
      <c r="AI60" s="16">
        <f t="shared" si="53"/>
        <v>9.2314285714285713</v>
      </c>
    </row>
    <row r="61" spans="1:35" x14ac:dyDescent="0.25">
      <c r="A61" s="151"/>
      <c r="B61" s="4">
        <f t="shared" si="51"/>
        <v>43497</v>
      </c>
      <c r="C61" s="5">
        <v>5.47</v>
      </c>
      <c r="D61" s="5">
        <v>6.8</v>
      </c>
      <c r="E61" s="5">
        <f t="shared" si="49"/>
        <v>6.8</v>
      </c>
      <c r="F61" s="5">
        <f t="shared" si="50"/>
        <v>6.1349999999999998</v>
      </c>
      <c r="G61" s="146"/>
      <c r="H61" s="149"/>
      <c r="I61" s="6">
        <f t="shared" si="14"/>
        <v>44287</v>
      </c>
      <c r="J61" s="7">
        <v>10.19</v>
      </c>
      <c r="K61" s="7">
        <v>8.33</v>
      </c>
      <c r="L61" s="7">
        <f t="shared" si="2"/>
        <v>10.19</v>
      </c>
      <c r="M61" s="27">
        <f t="shared" si="3"/>
        <v>9.26</v>
      </c>
      <c r="N61" s="30">
        <f t="shared" si="8"/>
        <v>0.92999999999999972</v>
      </c>
      <c r="O61" s="29">
        <f t="shared" si="39"/>
        <v>0.55312499999999998</v>
      </c>
      <c r="P61" s="8"/>
      <c r="Q61" s="144"/>
      <c r="R61" s="6">
        <f t="shared" si="42"/>
        <v>43160</v>
      </c>
      <c r="S61" s="7">
        <v>5.38</v>
      </c>
      <c r="T61" s="7">
        <v>4.8499999999999996</v>
      </c>
      <c r="U61" s="7">
        <f t="shared" si="40"/>
        <v>5.38</v>
      </c>
      <c r="V61" s="7">
        <v>5.93</v>
      </c>
      <c r="W61" s="7">
        <f t="shared" si="41"/>
        <v>-0.54999999999999982</v>
      </c>
      <c r="X61" s="150"/>
    </row>
    <row r="62" spans="1:35" x14ac:dyDescent="0.25">
      <c r="A62" s="151"/>
      <c r="B62" s="4">
        <f t="shared" si="51"/>
        <v>43525</v>
      </c>
      <c r="C62" s="5">
        <v>4.97</v>
      </c>
      <c r="D62" s="5">
        <v>7.25</v>
      </c>
      <c r="E62" s="5">
        <f t="shared" si="49"/>
        <v>7.25</v>
      </c>
      <c r="F62" s="5">
        <f t="shared" si="50"/>
        <v>6.1099999999999994</v>
      </c>
      <c r="G62" s="146"/>
      <c r="H62" s="149"/>
      <c r="I62" s="6">
        <f t="shared" si="14"/>
        <v>44317</v>
      </c>
      <c r="J62" s="7">
        <v>10.75</v>
      </c>
      <c r="K62" s="7">
        <v>8.8800000000000008</v>
      </c>
      <c r="L62" s="7">
        <f t="shared" si="2"/>
        <v>10.75</v>
      </c>
      <c r="M62" s="27">
        <f t="shared" si="3"/>
        <v>9.8150000000000013</v>
      </c>
      <c r="N62" s="30">
        <f t="shared" si="8"/>
        <v>0.93499999999999872</v>
      </c>
      <c r="O62" s="29">
        <f t="shared" si="39"/>
        <v>0.55479166666666657</v>
      </c>
      <c r="P62" s="8"/>
      <c r="Q62" s="144"/>
      <c r="R62" s="6">
        <f t="shared" si="42"/>
        <v>43191</v>
      </c>
      <c r="S62" s="7">
        <v>5.82</v>
      </c>
      <c r="T62" s="7">
        <v>4.71</v>
      </c>
      <c r="U62" s="7">
        <f t="shared" si="40"/>
        <v>5.82</v>
      </c>
      <c r="V62" s="7">
        <v>5.89</v>
      </c>
      <c r="W62" s="7">
        <f t="shared" si="41"/>
        <v>-6.9999999999999396E-2</v>
      </c>
      <c r="X62" s="150"/>
      <c r="AB62" s="34"/>
      <c r="AC62" s="34"/>
      <c r="AD62" s="34"/>
      <c r="AE62" s="35"/>
      <c r="AF62" s="35"/>
      <c r="AG62" s="35"/>
    </row>
    <row r="63" spans="1:35" x14ac:dyDescent="0.25">
      <c r="A63" s="151"/>
      <c r="B63" s="4">
        <f t="shared" si="51"/>
        <v>43556</v>
      </c>
      <c r="C63" s="5">
        <v>6.35</v>
      </c>
      <c r="D63" s="5">
        <v>7.05</v>
      </c>
      <c r="E63" s="5">
        <f t="shared" si="49"/>
        <v>7.05</v>
      </c>
      <c r="F63" s="5">
        <f t="shared" si="50"/>
        <v>6.6999999999999993</v>
      </c>
      <c r="G63" s="146"/>
      <c r="H63" s="149"/>
      <c r="I63" s="6">
        <f t="shared" si="14"/>
        <v>44348</v>
      </c>
      <c r="J63" s="7">
        <v>12.73</v>
      </c>
      <c r="K63" s="7">
        <v>9.42</v>
      </c>
      <c r="L63" s="7">
        <f t="shared" si="2"/>
        <v>12.73</v>
      </c>
      <c r="M63" s="27">
        <f t="shared" si="3"/>
        <v>11.074999999999999</v>
      </c>
      <c r="N63" s="30">
        <f t="shared" si="8"/>
        <v>1.6550000000000011</v>
      </c>
      <c r="O63" s="29">
        <f t="shared" si="39"/>
        <v>0.56874999999999987</v>
      </c>
      <c r="P63" s="8"/>
      <c r="Q63" s="144"/>
      <c r="R63" s="6">
        <f t="shared" si="42"/>
        <v>43221</v>
      </c>
      <c r="S63" s="7">
        <v>5.98</v>
      </c>
      <c r="T63" s="7">
        <v>4.75</v>
      </c>
      <c r="U63" s="7">
        <f t="shared" si="40"/>
        <v>5.98</v>
      </c>
      <c r="V63" s="7">
        <v>6.21</v>
      </c>
      <c r="W63" s="7">
        <f t="shared" si="41"/>
        <v>-0.22999999999999954</v>
      </c>
      <c r="X63" s="150"/>
    </row>
    <row r="64" spans="1:35" x14ac:dyDescent="0.25">
      <c r="A64" s="151"/>
      <c r="B64" s="4">
        <f t="shared" si="51"/>
        <v>43586</v>
      </c>
      <c r="C64" s="5">
        <v>7.14</v>
      </c>
      <c r="D64" s="5">
        <v>7.02</v>
      </c>
      <c r="E64" s="5">
        <f t="shared" si="49"/>
        <v>7.14</v>
      </c>
      <c r="F64" s="5">
        <f t="shared" si="50"/>
        <v>7.08</v>
      </c>
      <c r="G64" s="146"/>
      <c r="H64" s="149"/>
      <c r="I64" s="6">
        <f t="shared" si="14"/>
        <v>44378</v>
      </c>
      <c r="J64" s="7">
        <v>10.59</v>
      </c>
      <c r="K64" s="7">
        <v>9.83</v>
      </c>
      <c r="L64" s="7">
        <f t="shared" si="2"/>
        <v>10.59</v>
      </c>
      <c r="M64" s="27">
        <f t="shared" si="3"/>
        <v>10.210000000000001</v>
      </c>
      <c r="N64" s="30">
        <f t="shared" si="8"/>
        <v>0.37999999999999901</v>
      </c>
      <c r="O64" s="29">
        <f t="shared" si="39"/>
        <v>0.56812499999999988</v>
      </c>
      <c r="P64" s="8"/>
      <c r="Q64" s="144"/>
      <c r="R64" s="6">
        <f t="shared" si="42"/>
        <v>43252</v>
      </c>
      <c r="S64" s="7">
        <v>6.35</v>
      </c>
      <c r="T64" s="7">
        <v>5.63</v>
      </c>
      <c r="U64" s="7">
        <f t="shared" si="40"/>
        <v>6.35</v>
      </c>
      <c r="V64" s="7">
        <v>6.08</v>
      </c>
      <c r="W64" s="7">
        <f t="shared" si="41"/>
        <v>0.26999999999999957</v>
      </c>
      <c r="X64" s="150"/>
      <c r="AA64" s="13"/>
      <c r="AB64" s="13"/>
      <c r="AC64" s="13"/>
      <c r="AD64" s="13"/>
      <c r="AE64" s="13"/>
      <c r="AF64" s="13"/>
      <c r="AG64" s="13"/>
    </row>
    <row r="65" spans="1:24" x14ac:dyDescent="0.25">
      <c r="A65" s="151"/>
      <c r="B65" s="4">
        <f t="shared" si="51"/>
        <v>43617</v>
      </c>
      <c r="C65" s="5">
        <v>7.74</v>
      </c>
      <c r="D65" s="5">
        <v>7.56</v>
      </c>
      <c r="E65" s="5">
        <f t="shared" si="49"/>
        <v>7.74</v>
      </c>
      <c r="F65" s="5">
        <f t="shared" si="50"/>
        <v>7.65</v>
      </c>
      <c r="G65" s="146"/>
      <c r="H65" s="149"/>
      <c r="I65" s="6">
        <f t="shared" si="14"/>
        <v>44409</v>
      </c>
      <c r="J65" s="7">
        <v>10.039999999999999</v>
      </c>
      <c r="K65" s="7">
        <v>9.67</v>
      </c>
      <c r="L65" s="7">
        <f t="shared" si="2"/>
        <v>10.039999999999999</v>
      </c>
      <c r="M65" s="27">
        <f t="shared" si="3"/>
        <v>9.8550000000000004</v>
      </c>
      <c r="N65" s="30">
        <f t="shared" si="8"/>
        <v>0.18499999999999872</v>
      </c>
      <c r="O65" s="29">
        <f t="shared" si="39"/>
        <v>0.70208333333333328</v>
      </c>
      <c r="P65" s="8"/>
      <c r="Q65" s="144"/>
      <c r="R65" s="6">
        <f t="shared" si="42"/>
        <v>43282</v>
      </c>
      <c r="S65" s="7">
        <v>6.25</v>
      </c>
      <c r="T65" s="7">
        <v>5.85</v>
      </c>
      <c r="U65" s="7">
        <f t="shared" si="40"/>
        <v>6.25</v>
      </c>
      <c r="V65" s="7">
        <v>5.44</v>
      </c>
      <c r="W65" s="7">
        <f t="shared" si="41"/>
        <v>0.80999999999999961</v>
      </c>
      <c r="X65" s="150"/>
    </row>
    <row r="66" spans="1:24" x14ac:dyDescent="0.25">
      <c r="A66" s="151"/>
      <c r="B66" s="4">
        <f t="shared" si="51"/>
        <v>43647</v>
      </c>
      <c r="C66" s="5">
        <v>7.09</v>
      </c>
      <c r="D66" s="5">
        <v>7.78</v>
      </c>
      <c r="E66" s="5">
        <f t="shared" si="49"/>
        <v>7.78</v>
      </c>
      <c r="F66" s="5">
        <f t="shared" si="50"/>
        <v>7.4350000000000005</v>
      </c>
      <c r="G66" s="146"/>
      <c r="H66" s="149"/>
      <c r="I66" s="6">
        <f t="shared" si="14"/>
        <v>44440</v>
      </c>
      <c r="J66" s="7">
        <v>9.68</v>
      </c>
      <c r="K66" s="7">
        <v>9.75</v>
      </c>
      <c r="L66" s="7">
        <f t="shared" si="2"/>
        <v>9.75</v>
      </c>
      <c r="M66" s="27">
        <f t="shared" si="3"/>
        <v>9.7149999999999999</v>
      </c>
      <c r="N66" s="30">
        <f t="shared" si="8"/>
        <v>3.5000000000000142E-2</v>
      </c>
      <c r="O66" s="29">
        <f t="shared" si="39"/>
        <v>0.92895833333333311</v>
      </c>
      <c r="P66" s="8"/>
      <c r="Q66" s="144"/>
      <c r="R66" s="6">
        <f t="shared" si="42"/>
        <v>43313</v>
      </c>
      <c r="S66" s="7">
        <v>5.39</v>
      </c>
      <c r="T66" s="7">
        <v>5.46</v>
      </c>
      <c r="U66" s="7">
        <f t="shared" si="40"/>
        <v>5.46</v>
      </c>
      <c r="V66" s="7">
        <v>6.06</v>
      </c>
      <c r="W66" s="7">
        <f t="shared" si="41"/>
        <v>-0.59999999999999964</v>
      </c>
      <c r="X66" s="150"/>
    </row>
    <row r="67" spans="1:24" x14ac:dyDescent="0.25">
      <c r="A67" s="151"/>
      <c r="B67" s="4">
        <f t="shared" si="51"/>
        <v>43678</v>
      </c>
      <c r="C67" s="5">
        <v>8.27</v>
      </c>
      <c r="D67" s="5">
        <v>7.87</v>
      </c>
      <c r="E67" s="5">
        <f t="shared" si="49"/>
        <v>8.27</v>
      </c>
      <c r="F67" s="5">
        <f t="shared" si="50"/>
        <v>8.07</v>
      </c>
      <c r="G67" s="146"/>
      <c r="H67" s="149"/>
      <c r="I67" s="6">
        <f t="shared" si="14"/>
        <v>44470</v>
      </c>
      <c r="J67" s="7">
        <v>9.9</v>
      </c>
      <c r="K67" s="7">
        <v>9.93</v>
      </c>
      <c r="L67" s="7">
        <f t="shared" si="2"/>
        <v>9.93</v>
      </c>
      <c r="M67" s="27">
        <f t="shared" si="3"/>
        <v>9.9149999999999991</v>
      </c>
      <c r="N67" s="30">
        <f t="shared" si="8"/>
        <v>1.5000000000000568E-2</v>
      </c>
      <c r="O67" s="29">
        <f t="shared" si="39"/>
        <v>1.1395833333333332</v>
      </c>
      <c r="P67" s="8"/>
      <c r="Q67" s="144"/>
      <c r="R67" s="6">
        <f t="shared" si="42"/>
        <v>43344</v>
      </c>
      <c r="S67" s="7">
        <v>5.92</v>
      </c>
      <c r="T67" s="7">
        <v>5.73</v>
      </c>
      <c r="U67" s="7">
        <f t="shared" si="40"/>
        <v>5.92</v>
      </c>
      <c r="V67" s="7">
        <v>7.45</v>
      </c>
      <c r="W67" s="7">
        <f t="shared" si="41"/>
        <v>-1.5300000000000002</v>
      </c>
      <c r="X67" s="150"/>
    </row>
    <row r="68" spans="1:24" x14ac:dyDescent="0.25">
      <c r="A68" s="151"/>
      <c r="B68" s="4">
        <f t="shared" si="51"/>
        <v>43709</v>
      </c>
      <c r="C68" s="5">
        <v>8.49</v>
      </c>
      <c r="D68" s="5">
        <v>7.76</v>
      </c>
      <c r="E68" s="5">
        <f t="shared" si="49"/>
        <v>8.49</v>
      </c>
      <c r="F68" s="5">
        <f t="shared" si="50"/>
        <v>8.125</v>
      </c>
      <c r="G68" s="146"/>
      <c r="H68" s="149"/>
      <c r="I68" s="6">
        <f t="shared" si="14"/>
        <v>44501</v>
      </c>
      <c r="J68" s="7">
        <v>11.45</v>
      </c>
      <c r="K68" s="7">
        <v>10.53</v>
      </c>
      <c r="L68" s="7">
        <f t="shared" si="2"/>
        <v>11.45</v>
      </c>
      <c r="M68" s="27">
        <f t="shared" si="3"/>
        <v>10.989999999999998</v>
      </c>
      <c r="N68" s="30">
        <f t="shared" si="8"/>
        <v>0.46000000000000085</v>
      </c>
      <c r="O68" s="29">
        <f t="shared" si="39"/>
        <v>1.1804166666666667</v>
      </c>
      <c r="P68" s="8"/>
      <c r="Q68" s="144"/>
      <c r="R68" s="6">
        <f t="shared" si="42"/>
        <v>43374</v>
      </c>
      <c r="S68" s="7">
        <v>7.71</v>
      </c>
      <c r="T68" s="7">
        <v>6.11</v>
      </c>
      <c r="U68" s="7">
        <f t="shared" si="40"/>
        <v>7.71</v>
      </c>
      <c r="V68" s="7">
        <v>6.83</v>
      </c>
      <c r="W68" s="7">
        <f t="shared" si="41"/>
        <v>0.87999999999999989</v>
      </c>
      <c r="X68" s="150"/>
    </row>
    <row r="69" spans="1:24" ht="15.75" thickBot="1" x14ac:dyDescent="0.3">
      <c r="A69" s="151"/>
      <c r="B69" s="4">
        <f t="shared" si="51"/>
        <v>43739</v>
      </c>
      <c r="C69" s="5">
        <v>9.26</v>
      </c>
      <c r="D69" s="5">
        <v>7.84</v>
      </c>
      <c r="E69" s="5">
        <f t="shared" si="49"/>
        <v>9.26</v>
      </c>
      <c r="F69" s="5">
        <f t="shared" si="50"/>
        <v>8.5500000000000007</v>
      </c>
      <c r="G69" s="146"/>
      <c r="H69" s="149"/>
      <c r="I69" s="6">
        <f t="shared" si="14"/>
        <v>44531</v>
      </c>
      <c r="J69" s="7">
        <v>11.4</v>
      </c>
      <c r="K69" s="7">
        <v>11.52</v>
      </c>
      <c r="L69" s="7">
        <f t="shared" ref="L69:L100" si="54">MAX(J69:K69)</f>
        <v>11.52</v>
      </c>
      <c r="M69" s="27">
        <f t="shared" ref="M69:M87" si="55">AVERAGE(J69:K69)</f>
        <v>11.46</v>
      </c>
      <c r="N69" s="36">
        <f t="shared" si="8"/>
        <v>5.9999999999998721E-2</v>
      </c>
      <c r="O69" s="29">
        <f t="shared" si="39"/>
        <v>1.337083333333333</v>
      </c>
      <c r="P69" s="8"/>
      <c r="Q69" s="144"/>
      <c r="R69" s="6">
        <f t="shared" si="42"/>
        <v>43405</v>
      </c>
      <c r="S69" s="7">
        <v>6.81</v>
      </c>
      <c r="T69" s="7">
        <v>6.26</v>
      </c>
      <c r="U69" s="7">
        <f t="shared" si="40"/>
        <v>6.81</v>
      </c>
      <c r="V69" s="7">
        <v>5.76</v>
      </c>
      <c r="W69" s="7">
        <f t="shared" si="41"/>
        <v>1.0499999999999998</v>
      </c>
      <c r="X69" s="150"/>
    </row>
    <row r="70" spans="1:24" x14ac:dyDescent="0.25">
      <c r="A70" s="151"/>
      <c r="B70" s="4">
        <f t="shared" si="51"/>
        <v>43770</v>
      </c>
      <c r="C70" s="5">
        <v>10.42</v>
      </c>
      <c r="D70" s="5">
        <v>8.32</v>
      </c>
      <c r="E70" s="5">
        <f t="shared" si="49"/>
        <v>10.42</v>
      </c>
      <c r="F70" s="5">
        <f t="shared" si="50"/>
        <v>9.370000000000001</v>
      </c>
      <c r="G70" s="146"/>
      <c r="H70" s="149"/>
      <c r="I70" s="6">
        <f t="shared" si="14"/>
        <v>44562</v>
      </c>
      <c r="J70" s="7">
        <v>10.73</v>
      </c>
      <c r="K70" s="7">
        <v>12.21</v>
      </c>
      <c r="L70" s="7">
        <f t="shared" si="54"/>
        <v>12.21</v>
      </c>
      <c r="M70" s="7">
        <f t="shared" si="55"/>
        <v>11.47</v>
      </c>
      <c r="N70" s="37">
        <f t="shared" ref="N70:N87" si="56">+L70-M70</f>
        <v>0.74000000000000021</v>
      </c>
      <c r="O70" s="7">
        <f t="shared" si="39"/>
        <v>1.5722916666666666</v>
      </c>
      <c r="P70" s="8"/>
      <c r="Q70" s="144"/>
      <c r="R70" s="6">
        <f t="shared" si="42"/>
        <v>43435</v>
      </c>
      <c r="S70" s="7">
        <v>5.85</v>
      </c>
      <c r="T70" s="7">
        <v>6.42</v>
      </c>
      <c r="U70" s="7">
        <f t="shared" si="40"/>
        <v>6.42</v>
      </c>
      <c r="V70" s="7">
        <v>5.18</v>
      </c>
      <c r="W70" s="7">
        <f t="shared" si="41"/>
        <v>1.2400000000000002</v>
      </c>
      <c r="X70" s="150"/>
    </row>
    <row r="71" spans="1:24" x14ac:dyDescent="0.25">
      <c r="A71" s="151"/>
      <c r="B71" s="4">
        <f t="shared" si="51"/>
        <v>43800</v>
      </c>
      <c r="C71" s="5">
        <v>13.01</v>
      </c>
      <c r="D71" s="5">
        <v>8.73</v>
      </c>
      <c r="E71" s="5">
        <f t="shared" si="49"/>
        <v>13.01</v>
      </c>
      <c r="F71" s="5">
        <f t="shared" si="50"/>
        <v>10.870000000000001</v>
      </c>
      <c r="G71" s="146"/>
      <c r="H71" s="149"/>
      <c r="I71" s="6">
        <f t="shared" ref="I71:I100" si="57">EDATE(I70,1)</f>
        <v>44593</v>
      </c>
      <c r="J71" s="7">
        <v>10.43</v>
      </c>
      <c r="K71" s="7">
        <v>12.97</v>
      </c>
      <c r="L71" s="7">
        <f t="shared" si="54"/>
        <v>12.97</v>
      </c>
      <c r="M71" s="7">
        <f t="shared" si="55"/>
        <v>11.7</v>
      </c>
      <c r="N71" s="7">
        <f t="shared" si="56"/>
        <v>1.2700000000000014</v>
      </c>
      <c r="O71" s="7">
        <f t="shared" si="39"/>
        <v>1.5839583333333331</v>
      </c>
      <c r="P71" s="8"/>
      <c r="Q71" s="144"/>
      <c r="R71" s="6">
        <f t="shared" si="42"/>
        <v>43466</v>
      </c>
      <c r="S71" s="7">
        <v>5.16</v>
      </c>
      <c r="T71" s="7">
        <v>6.52</v>
      </c>
      <c r="U71" s="7">
        <f t="shared" si="40"/>
        <v>6.52</v>
      </c>
      <c r="V71" s="7">
        <v>5.41</v>
      </c>
      <c r="W71" s="7">
        <f t="shared" si="41"/>
        <v>1.1099999999999994</v>
      </c>
      <c r="X71" s="150"/>
    </row>
    <row r="72" spans="1:24" x14ac:dyDescent="0.25">
      <c r="A72" s="151"/>
      <c r="B72" s="4">
        <f t="shared" si="51"/>
        <v>43831</v>
      </c>
      <c r="C72" s="5">
        <v>12.65</v>
      </c>
      <c r="D72" s="5">
        <v>9.2799999999999994</v>
      </c>
      <c r="E72" s="5">
        <f t="shared" si="49"/>
        <v>12.65</v>
      </c>
      <c r="F72" s="5">
        <f t="shared" si="50"/>
        <v>10.965</v>
      </c>
      <c r="G72" s="146"/>
      <c r="H72" s="149"/>
      <c r="I72" s="6">
        <f t="shared" si="57"/>
        <v>44621</v>
      </c>
      <c r="J72" s="7">
        <v>10.59</v>
      </c>
      <c r="K72" s="7">
        <v>13.71</v>
      </c>
      <c r="L72" s="7">
        <f t="shared" si="54"/>
        <v>13.71</v>
      </c>
      <c r="M72" s="7">
        <f t="shared" si="55"/>
        <v>12.15</v>
      </c>
      <c r="N72" s="7">
        <f t="shared" si="56"/>
        <v>1.5600000000000005</v>
      </c>
      <c r="O72" s="7">
        <f t="shared" si="39"/>
        <v>1.6002083333333335</v>
      </c>
      <c r="P72" s="8"/>
      <c r="Q72" s="144"/>
      <c r="R72" s="6">
        <f t="shared" si="42"/>
        <v>43497</v>
      </c>
      <c r="S72" s="7">
        <v>5.47</v>
      </c>
      <c r="T72" s="7">
        <v>6.8</v>
      </c>
      <c r="U72" s="7">
        <f t="shared" si="40"/>
        <v>6.8</v>
      </c>
      <c r="V72" s="7">
        <v>5.2</v>
      </c>
      <c r="W72" s="7">
        <f t="shared" si="41"/>
        <v>1.5999999999999996</v>
      </c>
      <c r="X72" s="150"/>
    </row>
    <row r="73" spans="1:24" x14ac:dyDescent="0.25">
      <c r="A73" s="151"/>
      <c r="B73" s="4">
        <f t="shared" si="51"/>
        <v>43862</v>
      </c>
      <c r="C73" s="5">
        <v>9.9</v>
      </c>
      <c r="D73" s="5">
        <v>9.5399999999999991</v>
      </c>
      <c r="E73" s="5">
        <f t="shared" si="49"/>
        <v>9.9</v>
      </c>
      <c r="F73" s="5">
        <f t="shared" si="50"/>
        <v>9.7199999999999989</v>
      </c>
      <c r="G73" s="146"/>
      <c r="H73" s="149"/>
      <c r="I73" s="6">
        <f t="shared" si="57"/>
        <v>44652</v>
      </c>
      <c r="J73" s="7">
        <v>11.97</v>
      </c>
      <c r="K73" s="7">
        <v>14.51</v>
      </c>
      <c r="L73" s="7">
        <f t="shared" si="54"/>
        <v>14.51</v>
      </c>
      <c r="M73" s="7">
        <f t="shared" si="55"/>
        <v>13.24</v>
      </c>
      <c r="N73" s="7">
        <f t="shared" si="56"/>
        <v>1.2699999999999996</v>
      </c>
      <c r="O73" s="7">
        <f t="shared" si="39"/>
        <v>1.6035416666666666</v>
      </c>
      <c r="P73" s="8"/>
      <c r="Q73" s="144"/>
      <c r="R73" s="6">
        <f t="shared" si="42"/>
        <v>43525</v>
      </c>
      <c r="S73" s="7">
        <v>4.97</v>
      </c>
      <c r="T73" s="7">
        <v>7.25</v>
      </c>
      <c r="U73" s="7">
        <f t="shared" si="40"/>
        <v>7.25</v>
      </c>
      <c r="V73" s="7">
        <v>6.35</v>
      </c>
      <c r="W73" s="7">
        <f t="shared" si="41"/>
        <v>0.90000000000000036</v>
      </c>
      <c r="X73" s="150"/>
    </row>
    <row r="74" spans="1:24" x14ac:dyDescent="0.25">
      <c r="A74" s="151"/>
      <c r="B74" s="4">
        <f t="shared" si="51"/>
        <v>43891</v>
      </c>
      <c r="C74" s="5">
        <v>10.47</v>
      </c>
      <c r="D74" s="5">
        <v>9.68</v>
      </c>
      <c r="E74" s="5">
        <f t="shared" si="49"/>
        <v>10.47</v>
      </c>
      <c r="F74" s="5">
        <f t="shared" si="50"/>
        <v>10.074999999999999</v>
      </c>
      <c r="G74" s="146"/>
      <c r="H74" s="149"/>
      <c r="I74" s="6">
        <f t="shared" si="57"/>
        <v>44682</v>
      </c>
      <c r="J74" s="7">
        <v>13.68</v>
      </c>
      <c r="K74" s="7">
        <v>14.82</v>
      </c>
      <c r="L74" s="7">
        <f t="shared" si="54"/>
        <v>14.82</v>
      </c>
      <c r="M74" s="7">
        <f t="shared" si="55"/>
        <v>14.25</v>
      </c>
      <c r="N74" s="7">
        <f t="shared" si="56"/>
        <v>0.57000000000000028</v>
      </c>
      <c r="O74" s="7">
        <f t="shared" si="39"/>
        <v>1.6277083333333329</v>
      </c>
      <c r="P74" s="8"/>
      <c r="Q74" s="144"/>
      <c r="R74" s="6">
        <f t="shared" si="42"/>
        <v>43556</v>
      </c>
      <c r="S74" s="7">
        <v>6.35</v>
      </c>
      <c r="T74" s="7">
        <v>7.05</v>
      </c>
      <c r="U74" s="7">
        <f t="shared" si="40"/>
        <v>7.05</v>
      </c>
      <c r="V74" s="7">
        <v>7.34</v>
      </c>
      <c r="W74" s="7">
        <f t="shared" si="41"/>
        <v>-0.29000000000000004</v>
      </c>
      <c r="X74" s="150"/>
    </row>
    <row r="75" spans="1:24" x14ac:dyDescent="0.25">
      <c r="A75" s="151"/>
      <c r="B75" s="4">
        <f t="shared" si="51"/>
        <v>43922</v>
      </c>
      <c r="C75" s="5">
        <v>10.039999999999999</v>
      </c>
      <c r="D75" s="5">
        <v>8.85</v>
      </c>
      <c r="E75" s="5">
        <f t="shared" si="49"/>
        <v>10.039999999999999</v>
      </c>
      <c r="F75" s="5">
        <f t="shared" si="50"/>
        <v>9.4450000000000003</v>
      </c>
      <c r="G75" s="146"/>
      <c r="H75" s="149"/>
      <c r="I75" s="6">
        <f t="shared" si="57"/>
        <v>44713</v>
      </c>
      <c r="J75" s="7">
        <v>15.04</v>
      </c>
      <c r="K75" s="7">
        <v>14.8</v>
      </c>
      <c r="L75" s="7">
        <f t="shared" si="54"/>
        <v>15.04</v>
      </c>
      <c r="M75" s="7">
        <f t="shared" si="55"/>
        <v>14.92</v>
      </c>
      <c r="N75" s="7">
        <f t="shared" si="56"/>
        <v>0.11999999999999922</v>
      </c>
      <c r="O75" s="7">
        <f t="shared" si="39"/>
        <v>1.6641666666666659</v>
      </c>
      <c r="P75" s="8"/>
      <c r="Q75" s="144"/>
      <c r="R75" s="6">
        <f t="shared" si="42"/>
        <v>43586</v>
      </c>
      <c r="S75" s="7">
        <v>7.14</v>
      </c>
      <c r="T75" s="7">
        <v>7.02</v>
      </c>
      <c r="U75" s="7">
        <f t="shared" si="40"/>
        <v>7.14</v>
      </c>
      <c r="V75" s="7">
        <v>7.65</v>
      </c>
      <c r="W75" s="7">
        <f t="shared" si="41"/>
        <v>-0.51000000000000068</v>
      </c>
      <c r="X75" s="150"/>
    </row>
    <row r="76" spans="1:24" x14ac:dyDescent="0.25">
      <c r="A76" s="151"/>
      <c r="B76" s="4">
        <f t="shared" si="51"/>
        <v>43952</v>
      </c>
      <c r="C76" s="5">
        <v>8.93</v>
      </c>
      <c r="D76" s="5">
        <v>7.03</v>
      </c>
      <c r="E76" s="5">
        <f t="shared" si="49"/>
        <v>8.93</v>
      </c>
      <c r="F76" s="5">
        <f t="shared" si="50"/>
        <v>7.98</v>
      </c>
      <c r="G76" s="146"/>
      <c r="H76" s="149"/>
      <c r="I76" s="6">
        <f t="shared" si="57"/>
        <v>44743</v>
      </c>
      <c r="J76" s="7">
        <v>13.07</v>
      </c>
      <c r="K76" s="7">
        <v>14.72</v>
      </c>
      <c r="L76" s="7">
        <f t="shared" si="54"/>
        <v>14.72</v>
      </c>
      <c r="M76" s="7">
        <f t="shared" si="55"/>
        <v>13.895</v>
      </c>
      <c r="N76" s="7">
        <f t="shared" si="56"/>
        <v>0.82500000000000107</v>
      </c>
      <c r="O76" s="7">
        <f t="shared" si="39"/>
        <v>1.7293749999999999</v>
      </c>
      <c r="P76" s="8"/>
      <c r="Q76" s="144"/>
      <c r="R76" s="6">
        <f t="shared" si="42"/>
        <v>43617</v>
      </c>
      <c r="S76" s="7">
        <v>7.74</v>
      </c>
      <c r="T76" s="7">
        <v>7.56</v>
      </c>
      <c r="U76" s="7">
        <f t="shared" si="40"/>
        <v>7.74</v>
      </c>
      <c r="V76" s="7">
        <v>7.22</v>
      </c>
      <c r="W76" s="7">
        <f t="shared" si="41"/>
        <v>0.52000000000000046</v>
      </c>
      <c r="X76" s="150"/>
    </row>
    <row r="77" spans="1:24" x14ac:dyDescent="0.25">
      <c r="A77" s="151"/>
      <c r="B77" s="4">
        <f>EDATE(B76,1)</f>
        <v>43983</v>
      </c>
      <c r="C77" s="5">
        <v>6.68</v>
      </c>
      <c r="D77" s="5">
        <v>5.99</v>
      </c>
      <c r="E77" s="5">
        <f t="shared" si="49"/>
        <v>6.68</v>
      </c>
      <c r="F77" s="5">
        <f t="shared" si="50"/>
        <v>6.335</v>
      </c>
      <c r="G77" s="146"/>
      <c r="H77" s="149"/>
      <c r="I77" s="6">
        <f>EDATE(I76,1)</f>
        <v>44774</v>
      </c>
      <c r="J77" s="7">
        <v>11.19</v>
      </c>
      <c r="K77" s="7">
        <v>14.83</v>
      </c>
      <c r="L77" s="7">
        <f t="shared" si="54"/>
        <v>14.83</v>
      </c>
      <c r="M77" s="7">
        <f t="shared" si="55"/>
        <v>13.01</v>
      </c>
      <c r="N77" s="7">
        <f t="shared" si="56"/>
        <v>1.8200000000000003</v>
      </c>
      <c r="O77" s="7">
        <f t="shared" si="39"/>
        <v>1.730833333333333</v>
      </c>
      <c r="P77" s="8"/>
      <c r="Q77" s="144"/>
      <c r="R77" s="6">
        <f t="shared" si="42"/>
        <v>43647</v>
      </c>
      <c r="S77" s="7">
        <v>7.09</v>
      </c>
      <c r="T77" s="7">
        <v>7.78</v>
      </c>
      <c r="U77" s="23">
        <f t="shared" si="40"/>
        <v>7.78</v>
      </c>
      <c r="V77" s="23">
        <v>8.4499999999999993</v>
      </c>
      <c r="W77" s="23">
        <f t="shared" si="41"/>
        <v>-0.66999999999999904</v>
      </c>
      <c r="X77" s="150"/>
    </row>
    <row r="78" spans="1:24" ht="15.75" thickBot="1" x14ac:dyDescent="0.3">
      <c r="A78" s="151"/>
      <c r="B78" s="4">
        <f t="shared" si="51"/>
        <v>44013</v>
      </c>
      <c r="C78" s="5">
        <v>13.29</v>
      </c>
      <c r="D78" s="5">
        <v>6.46</v>
      </c>
      <c r="E78" s="5">
        <f t="shared" si="49"/>
        <v>13.29</v>
      </c>
      <c r="F78" s="5">
        <f t="shared" si="50"/>
        <v>9.875</v>
      </c>
      <c r="G78" s="147"/>
      <c r="H78" s="149"/>
      <c r="I78" s="6">
        <f t="shared" si="57"/>
        <v>44805</v>
      </c>
      <c r="J78" s="7">
        <v>8.84</v>
      </c>
      <c r="K78" s="7">
        <v>13.82</v>
      </c>
      <c r="L78" s="7">
        <f t="shared" si="54"/>
        <v>13.82</v>
      </c>
      <c r="M78" s="7">
        <f t="shared" si="55"/>
        <v>11.33</v>
      </c>
      <c r="N78" s="7">
        <f t="shared" si="56"/>
        <v>2.4900000000000002</v>
      </c>
      <c r="O78" s="7">
        <f t="shared" si="39"/>
        <v>1.7302083333333329</v>
      </c>
      <c r="P78" s="8"/>
      <c r="R78" s="24" t="s">
        <v>38</v>
      </c>
      <c r="S78" s="25">
        <f>AVERAGE(S42:S77)</f>
        <v>6.8986111111111095</v>
      </c>
      <c r="T78" s="25">
        <f>AVERAGE(T42:T77)</f>
        <v>6.2316666666666665</v>
      </c>
      <c r="U78" s="25">
        <f>AVERAGE(U42:U77)</f>
        <v>7.1374999999999993</v>
      </c>
      <c r="V78" s="25">
        <f>AVERAGE(V42:V77)</f>
        <v>6.9747222222222227</v>
      </c>
      <c r="W78" s="26">
        <f>ROUNDDOWN(U78-V78,2)</f>
        <v>0.16</v>
      </c>
      <c r="X78" s="150"/>
    </row>
    <row r="79" spans="1:24" ht="15.75" thickBot="1" x14ac:dyDescent="0.3">
      <c r="A79" s="17"/>
      <c r="B79" s="18" t="s">
        <v>35</v>
      </c>
      <c r="C79" s="19">
        <f>AVERAGE(C56:C78)</f>
        <v>8.3313043478260873</v>
      </c>
      <c r="D79" s="19">
        <f>AVERAGE(D56:D78)</f>
        <v>7.4717391304347851</v>
      </c>
      <c r="E79" s="19">
        <f>AVERAGE(E56:E78)</f>
        <v>8.6326086956521735</v>
      </c>
      <c r="F79" s="19">
        <f>AVERAGE(F56:F78)</f>
        <v>7.901521739130434</v>
      </c>
      <c r="G79" s="20">
        <f>ROUNDDOWN(E79-F79,2)</f>
        <v>0.73</v>
      </c>
      <c r="H79" s="21"/>
      <c r="I79" s="6">
        <f t="shared" si="57"/>
        <v>44835</v>
      </c>
      <c r="J79" s="7">
        <v>7.04</v>
      </c>
      <c r="K79" s="7">
        <v>12.67</v>
      </c>
      <c r="L79" s="7">
        <f t="shared" si="54"/>
        <v>12.67</v>
      </c>
      <c r="M79" s="7">
        <f t="shared" si="55"/>
        <v>9.8550000000000004</v>
      </c>
      <c r="N79" s="7">
        <f t="shared" si="56"/>
        <v>2.8149999999999995</v>
      </c>
      <c r="O79" s="7">
        <f t="shared" si="39"/>
        <v>1.7164583333333325</v>
      </c>
      <c r="P79" s="8"/>
      <c r="Q79" s="144" t="s">
        <v>43</v>
      </c>
      <c r="R79" s="6">
        <v>42948</v>
      </c>
      <c r="S79" s="7">
        <v>5.07</v>
      </c>
      <c r="T79" s="7">
        <v>6.55</v>
      </c>
      <c r="U79" s="7">
        <f t="shared" ref="U79:U143" si="58">MAX(S79:T79)</f>
        <v>6.55</v>
      </c>
      <c r="V79" s="7">
        <v>6.25</v>
      </c>
      <c r="W79" s="7">
        <f>+U79-V79</f>
        <v>0.29999999999999982</v>
      </c>
      <c r="X79" s="22"/>
    </row>
    <row r="80" spans="1:24" x14ac:dyDescent="0.25">
      <c r="A80" s="151" t="s">
        <v>44</v>
      </c>
      <c r="B80" s="4">
        <v>43678</v>
      </c>
      <c r="C80" s="5">
        <v>8.27</v>
      </c>
      <c r="D80" s="5">
        <v>7.87</v>
      </c>
      <c r="E80" s="5">
        <f t="shared" ref="E80:E103" si="59">MAX(C80:D80)</f>
        <v>8.27</v>
      </c>
      <c r="F80" s="5">
        <f t="shared" ref="F80:F103" si="60">AVERAGE(C80:D80)</f>
        <v>8.07</v>
      </c>
      <c r="G80" s="146" t="s">
        <v>30</v>
      </c>
      <c r="H80" s="149"/>
      <c r="I80" s="6">
        <f t="shared" si="57"/>
        <v>44866</v>
      </c>
      <c r="J80" s="7">
        <v>9.17</v>
      </c>
      <c r="K80" s="7">
        <v>12.61</v>
      </c>
      <c r="L80" s="7">
        <f t="shared" si="54"/>
        <v>12.61</v>
      </c>
      <c r="M80" s="7">
        <f t="shared" si="55"/>
        <v>10.89</v>
      </c>
      <c r="N80" s="7">
        <f t="shared" si="56"/>
        <v>1.7199999999999989</v>
      </c>
      <c r="O80" s="7">
        <f t="shared" si="39"/>
        <v>1.6874999999999993</v>
      </c>
      <c r="P80" s="8"/>
      <c r="Q80" s="144"/>
      <c r="R80" s="6">
        <f>EDATE(R79,1)</f>
        <v>42979</v>
      </c>
      <c r="S80" s="7">
        <v>6.21</v>
      </c>
      <c r="T80" s="7">
        <v>6.33</v>
      </c>
      <c r="U80" s="7">
        <f t="shared" si="58"/>
        <v>6.33</v>
      </c>
      <c r="V80" s="7">
        <v>6.59</v>
      </c>
      <c r="W80" s="7">
        <f t="shared" ref="W80:W144" si="61">+U80-V80</f>
        <v>-0.25999999999999979</v>
      </c>
      <c r="X80" s="150"/>
    </row>
    <row r="81" spans="1:24" ht="15.75" thickBot="1" x14ac:dyDescent="0.3">
      <c r="A81" s="151"/>
      <c r="B81" s="4">
        <f>EDATE(B80,1)</f>
        <v>43709</v>
      </c>
      <c r="C81" s="5">
        <v>8.49</v>
      </c>
      <c r="D81" s="5">
        <v>7.76</v>
      </c>
      <c r="E81" s="5">
        <f t="shared" si="59"/>
        <v>8.49</v>
      </c>
      <c r="F81" s="5">
        <f t="shared" si="60"/>
        <v>8.125</v>
      </c>
      <c r="G81" s="146"/>
      <c r="H81" s="149"/>
      <c r="I81" s="6">
        <f t="shared" si="57"/>
        <v>44896</v>
      </c>
      <c r="J81" s="7">
        <v>9.6300000000000008</v>
      </c>
      <c r="K81" s="7">
        <v>11.78</v>
      </c>
      <c r="L81" s="7">
        <f t="shared" si="54"/>
        <v>11.78</v>
      </c>
      <c r="M81" s="7">
        <f t="shared" si="55"/>
        <v>10.705</v>
      </c>
      <c r="N81" s="7">
        <f t="shared" si="56"/>
        <v>1.0749999999999993</v>
      </c>
      <c r="O81" s="23">
        <f t="shared" si="39"/>
        <v>1.6629166666666662</v>
      </c>
      <c r="P81" s="8"/>
      <c r="Q81" s="144"/>
      <c r="R81" s="6">
        <f t="shared" ref="R81:R144" si="62">EDATE(R80,1)</f>
        <v>43009</v>
      </c>
      <c r="S81" s="7">
        <v>6.67</v>
      </c>
      <c r="T81" s="7">
        <v>6.14</v>
      </c>
      <c r="U81" s="7">
        <f t="shared" si="58"/>
        <v>6.67</v>
      </c>
      <c r="V81" s="7">
        <v>7.63</v>
      </c>
      <c r="W81" s="7">
        <f t="shared" si="61"/>
        <v>-0.96</v>
      </c>
      <c r="X81" s="150"/>
    </row>
    <row r="82" spans="1:24" ht="15.75" thickBot="1" x14ac:dyDescent="0.3">
      <c r="A82" s="151"/>
      <c r="B82" s="4">
        <f t="shared" ref="B82:B103" si="63">EDATE(B81,1)</f>
        <v>43739</v>
      </c>
      <c r="C82" s="5">
        <v>9.26</v>
      </c>
      <c r="D82" s="5">
        <v>7.84</v>
      </c>
      <c r="E82" s="5">
        <f t="shared" si="59"/>
        <v>9.26</v>
      </c>
      <c r="F82" s="5">
        <f t="shared" si="60"/>
        <v>8.5500000000000007</v>
      </c>
      <c r="G82" s="146"/>
      <c r="H82" s="149"/>
      <c r="I82" s="6">
        <f t="shared" si="57"/>
        <v>44927</v>
      </c>
      <c r="J82" s="7">
        <v>9.5399999999999991</v>
      </c>
      <c r="K82" s="7">
        <v>11.62</v>
      </c>
      <c r="L82" s="7">
        <f t="shared" si="54"/>
        <v>11.62</v>
      </c>
      <c r="M82" s="7">
        <f t="shared" si="55"/>
        <v>10.579999999999998</v>
      </c>
      <c r="N82" s="27">
        <f t="shared" si="56"/>
        <v>1.0400000000000009</v>
      </c>
      <c r="O82" s="38">
        <f t="shared" si="39"/>
        <v>1.5762499999999999</v>
      </c>
      <c r="P82" s="39"/>
      <c r="Q82" s="144"/>
      <c r="R82" s="6">
        <f t="shared" si="62"/>
        <v>43040</v>
      </c>
      <c r="S82" s="7">
        <v>7.28</v>
      </c>
      <c r="T82" s="7">
        <v>5.88</v>
      </c>
      <c r="U82" s="7">
        <f t="shared" si="58"/>
        <v>7.28</v>
      </c>
      <c r="V82" s="7">
        <v>8.23</v>
      </c>
      <c r="W82" s="7">
        <f t="shared" si="61"/>
        <v>-0.95000000000000018</v>
      </c>
      <c r="X82" s="150"/>
    </row>
    <row r="83" spans="1:24" x14ac:dyDescent="0.25">
      <c r="A83" s="151"/>
      <c r="B83" s="4">
        <f t="shared" si="63"/>
        <v>43770</v>
      </c>
      <c r="C83" s="5">
        <v>10.42</v>
      </c>
      <c r="D83" s="5">
        <v>8.32</v>
      </c>
      <c r="E83" s="5">
        <f t="shared" si="59"/>
        <v>10.42</v>
      </c>
      <c r="F83" s="5">
        <f t="shared" si="60"/>
        <v>9.370000000000001</v>
      </c>
      <c r="G83" s="146"/>
      <c r="H83" s="149"/>
      <c r="I83" s="6">
        <f t="shared" si="57"/>
        <v>44958</v>
      </c>
      <c r="J83" s="7">
        <v>10.28</v>
      </c>
      <c r="K83" s="7">
        <v>11</v>
      </c>
      <c r="L83" s="7">
        <f t="shared" si="54"/>
        <v>11</v>
      </c>
      <c r="M83" s="7">
        <f t="shared" si="55"/>
        <v>10.64</v>
      </c>
      <c r="N83" s="7">
        <f t="shared" si="56"/>
        <v>0.35999999999999943</v>
      </c>
      <c r="O83" s="37">
        <f t="shared" si="39"/>
        <v>1.536875</v>
      </c>
      <c r="P83" s="8"/>
      <c r="Q83" s="144"/>
      <c r="R83" s="6">
        <f t="shared" si="62"/>
        <v>43070</v>
      </c>
      <c r="S83" s="7">
        <v>8.3000000000000007</v>
      </c>
      <c r="T83" s="7">
        <v>5.24</v>
      </c>
      <c r="U83" s="7">
        <f t="shared" si="58"/>
        <v>8.3000000000000007</v>
      </c>
      <c r="V83" s="7">
        <v>6.95</v>
      </c>
      <c r="W83" s="7">
        <f t="shared" si="61"/>
        <v>1.3500000000000005</v>
      </c>
      <c r="X83" s="150"/>
    </row>
    <row r="84" spans="1:24" x14ac:dyDescent="0.25">
      <c r="A84" s="151"/>
      <c r="B84" s="4">
        <f t="shared" si="63"/>
        <v>43800</v>
      </c>
      <c r="C84" s="5">
        <v>13.01</v>
      </c>
      <c r="D84" s="5">
        <v>8.73</v>
      </c>
      <c r="E84" s="5">
        <f t="shared" si="59"/>
        <v>13.01</v>
      </c>
      <c r="F84" s="5">
        <f t="shared" si="60"/>
        <v>10.870000000000001</v>
      </c>
      <c r="G84" s="146"/>
      <c r="H84" s="149"/>
      <c r="I84" s="6">
        <f t="shared" si="57"/>
        <v>44986</v>
      </c>
      <c r="J84" s="7">
        <v>8.49</v>
      </c>
      <c r="K84" s="7">
        <v>9.6</v>
      </c>
      <c r="L84" s="7">
        <f t="shared" si="54"/>
        <v>9.6</v>
      </c>
      <c r="M84" s="7">
        <f t="shared" si="55"/>
        <v>9.0449999999999999</v>
      </c>
      <c r="N84" s="7">
        <f t="shared" si="56"/>
        <v>0.55499999999999972</v>
      </c>
      <c r="O84" s="7">
        <f t="shared" si="39"/>
        <v>1.5822916666666664</v>
      </c>
      <c r="P84" s="8"/>
      <c r="Q84" s="144"/>
      <c r="R84" s="6">
        <f t="shared" si="62"/>
        <v>43101</v>
      </c>
      <c r="S84" s="7">
        <v>6.98</v>
      </c>
      <c r="T84" s="7">
        <v>5</v>
      </c>
      <c r="U84" s="7">
        <f t="shared" si="58"/>
        <v>6.98</v>
      </c>
      <c r="V84" s="7">
        <v>5.61</v>
      </c>
      <c r="W84" s="7">
        <f t="shared" si="61"/>
        <v>1.37</v>
      </c>
      <c r="X84" s="150"/>
    </row>
    <row r="85" spans="1:24" x14ac:dyDescent="0.25">
      <c r="A85" s="151"/>
      <c r="B85" s="4">
        <f t="shared" si="63"/>
        <v>43831</v>
      </c>
      <c r="C85" s="5">
        <v>12.65</v>
      </c>
      <c r="D85" s="5">
        <v>9.2799999999999994</v>
      </c>
      <c r="E85" s="5">
        <f t="shared" si="59"/>
        <v>12.65</v>
      </c>
      <c r="F85" s="5">
        <f t="shared" si="60"/>
        <v>10.965</v>
      </c>
      <c r="G85" s="146"/>
      <c r="H85" s="149"/>
      <c r="I85" s="6">
        <f t="shared" si="57"/>
        <v>45017</v>
      </c>
      <c r="J85" s="7">
        <v>8.4600000000000009</v>
      </c>
      <c r="K85" s="7">
        <v>9.3699999999999992</v>
      </c>
      <c r="L85" s="7">
        <f t="shared" si="54"/>
        <v>9.3699999999999992</v>
      </c>
      <c r="M85" s="7">
        <f t="shared" si="55"/>
        <v>8.9149999999999991</v>
      </c>
      <c r="N85" s="7">
        <f t="shared" si="56"/>
        <v>0.45500000000000007</v>
      </c>
      <c r="O85" s="7">
        <f t="shared" si="39"/>
        <v>1.6308333333333334</v>
      </c>
      <c r="P85" s="8"/>
      <c r="Q85" s="144"/>
      <c r="R85" s="6">
        <f t="shared" si="62"/>
        <v>43132</v>
      </c>
      <c r="S85" s="7">
        <v>5.71</v>
      </c>
      <c r="T85" s="7">
        <v>4.68</v>
      </c>
      <c r="U85" s="7">
        <f t="shared" si="58"/>
        <v>5.71</v>
      </c>
      <c r="V85" s="7">
        <v>5.37</v>
      </c>
      <c r="W85" s="7">
        <f t="shared" si="61"/>
        <v>0.33999999999999986</v>
      </c>
      <c r="X85" s="150"/>
    </row>
    <row r="86" spans="1:24" x14ac:dyDescent="0.25">
      <c r="A86" s="151"/>
      <c r="B86" s="4">
        <f t="shared" si="63"/>
        <v>43862</v>
      </c>
      <c r="C86" s="5">
        <v>9.9</v>
      </c>
      <c r="D86" s="5">
        <v>9.5399999999999991</v>
      </c>
      <c r="E86" s="5">
        <f t="shared" si="59"/>
        <v>9.9</v>
      </c>
      <c r="F86" s="5">
        <f t="shared" si="60"/>
        <v>9.7199999999999989</v>
      </c>
      <c r="G86" s="146"/>
      <c r="H86" s="149"/>
      <c r="I86" s="6">
        <f t="shared" si="57"/>
        <v>45047</v>
      </c>
      <c r="J86" s="7">
        <v>10.37</v>
      </c>
      <c r="K86" s="7">
        <v>9.08</v>
      </c>
      <c r="L86" s="7">
        <f t="shared" si="54"/>
        <v>10.37</v>
      </c>
      <c r="M86" s="7">
        <f t="shared" si="55"/>
        <v>9.7249999999999996</v>
      </c>
      <c r="N86" s="7">
        <f t="shared" si="56"/>
        <v>0.64499999999999957</v>
      </c>
      <c r="O86" s="7">
        <f t="shared" si="39"/>
        <v>1.6589583333333333</v>
      </c>
      <c r="P86" s="8"/>
      <c r="Q86" s="144"/>
      <c r="R86" s="6">
        <f t="shared" si="62"/>
        <v>43160</v>
      </c>
      <c r="S86" s="7">
        <v>5.38</v>
      </c>
      <c r="T86" s="7">
        <v>4.8499999999999996</v>
      </c>
      <c r="U86" s="7">
        <f t="shared" si="58"/>
        <v>5.38</v>
      </c>
      <c r="V86" s="7">
        <v>5.93</v>
      </c>
      <c r="W86" s="7">
        <f t="shared" si="61"/>
        <v>-0.54999999999999982</v>
      </c>
      <c r="X86" s="150"/>
    </row>
    <row r="87" spans="1:24" x14ac:dyDescent="0.25">
      <c r="A87" s="151"/>
      <c r="B87" s="4">
        <f t="shared" si="63"/>
        <v>43891</v>
      </c>
      <c r="C87" s="5">
        <v>10.47</v>
      </c>
      <c r="D87" s="5">
        <v>9.68</v>
      </c>
      <c r="E87" s="5">
        <f t="shared" si="59"/>
        <v>10.47</v>
      </c>
      <c r="F87" s="5">
        <f t="shared" si="60"/>
        <v>10.074999999999999</v>
      </c>
      <c r="G87" s="146"/>
      <c r="H87" s="149"/>
      <c r="I87" s="6">
        <f t="shared" si="57"/>
        <v>45078</v>
      </c>
      <c r="J87" s="7">
        <v>7.17</v>
      </c>
      <c r="K87" s="7">
        <v>8.7799999999999994</v>
      </c>
      <c r="L87" s="7">
        <f t="shared" si="54"/>
        <v>8.7799999999999994</v>
      </c>
      <c r="M87" s="7">
        <f t="shared" si="55"/>
        <v>7.9749999999999996</v>
      </c>
      <c r="N87" s="7">
        <f t="shared" si="56"/>
        <v>0.80499999999999972</v>
      </c>
      <c r="O87" s="7">
        <f t="shared" si="39"/>
        <v>1.6431249999999997</v>
      </c>
      <c r="P87" s="8"/>
      <c r="Q87" s="144"/>
      <c r="R87" s="6">
        <f t="shared" si="62"/>
        <v>43191</v>
      </c>
      <c r="S87" s="7">
        <v>5.82</v>
      </c>
      <c r="T87" s="7">
        <v>4.71</v>
      </c>
      <c r="U87" s="7">
        <f t="shared" si="58"/>
        <v>5.82</v>
      </c>
      <c r="V87" s="7">
        <v>5.89</v>
      </c>
      <c r="W87" s="7">
        <f t="shared" si="61"/>
        <v>-6.9999999999999396E-2</v>
      </c>
      <c r="X87" s="150"/>
    </row>
    <row r="88" spans="1:24" x14ac:dyDescent="0.25">
      <c r="A88" s="151"/>
      <c r="B88" s="4">
        <f t="shared" si="63"/>
        <v>43922</v>
      </c>
      <c r="C88" s="5">
        <v>10.039999999999999</v>
      </c>
      <c r="D88" s="5">
        <v>8.85</v>
      </c>
      <c r="E88" s="5">
        <f t="shared" si="59"/>
        <v>10.039999999999999</v>
      </c>
      <c r="F88" s="5">
        <f t="shared" si="60"/>
        <v>9.4450000000000003</v>
      </c>
      <c r="G88" s="146"/>
      <c r="H88" s="149"/>
      <c r="I88" s="6">
        <f t="shared" si="57"/>
        <v>45108</v>
      </c>
      <c r="J88" s="7"/>
      <c r="K88" s="7"/>
      <c r="L88" s="7">
        <f t="shared" si="54"/>
        <v>0</v>
      </c>
      <c r="M88" s="7"/>
      <c r="N88" s="7"/>
      <c r="O88" s="7">
        <f t="shared" si="39"/>
        <v>1.6337499999999998</v>
      </c>
      <c r="P88" s="8"/>
      <c r="Q88" s="144"/>
      <c r="R88" s="6">
        <f t="shared" si="62"/>
        <v>43221</v>
      </c>
      <c r="S88" s="7">
        <v>5.98</v>
      </c>
      <c r="T88" s="7">
        <v>4.75</v>
      </c>
      <c r="U88" s="7">
        <f t="shared" si="58"/>
        <v>5.98</v>
      </c>
      <c r="V88" s="7">
        <v>6.21</v>
      </c>
      <c r="W88" s="7">
        <f t="shared" si="61"/>
        <v>-0.22999999999999954</v>
      </c>
      <c r="X88" s="150"/>
    </row>
    <row r="89" spans="1:24" x14ac:dyDescent="0.25">
      <c r="A89" s="151"/>
      <c r="B89" s="4">
        <f t="shared" si="63"/>
        <v>43952</v>
      </c>
      <c r="C89" s="5">
        <v>8.93</v>
      </c>
      <c r="D89" s="5">
        <v>7.03</v>
      </c>
      <c r="E89" s="5">
        <f t="shared" si="59"/>
        <v>8.93</v>
      </c>
      <c r="F89" s="5">
        <f t="shared" si="60"/>
        <v>7.98</v>
      </c>
      <c r="G89" s="146"/>
      <c r="H89" s="149"/>
      <c r="I89" s="6">
        <f t="shared" si="57"/>
        <v>45139</v>
      </c>
      <c r="J89" s="7"/>
      <c r="K89" s="7"/>
      <c r="L89" s="7">
        <f t="shared" si="54"/>
        <v>0</v>
      </c>
      <c r="M89" s="7"/>
      <c r="N89" s="7"/>
      <c r="O89" s="7">
        <f t="shared" si="39"/>
        <v>1.5258333333333336</v>
      </c>
      <c r="P89" s="8"/>
      <c r="Q89" s="144"/>
      <c r="R89" s="6">
        <f t="shared" si="62"/>
        <v>43252</v>
      </c>
      <c r="S89" s="7">
        <v>6.35</v>
      </c>
      <c r="T89" s="7">
        <v>5.63</v>
      </c>
      <c r="U89" s="7">
        <f t="shared" si="58"/>
        <v>6.35</v>
      </c>
      <c r="V89" s="7">
        <v>6.08</v>
      </c>
      <c r="W89" s="7">
        <f t="shared" si="61"/>
        <v>0.26999999999999957</v>
      </c>
      <c r="X89" s="150"/>
    </row>
    <row r="90" spans="1:24" x14ac:dyDescent="0.25">
      <c r="A90" s="151"/>
      <c r="B90" s="4">
        <f t="shared" si="63"/>
        <v>43983</v>
      </c>
      <c r="C90" s="5">
        <v>6.68</v>
      </c>
      <c r="D90" s="5">
        <v>5.99</v>
      </c>
      <c r="E90" s="5">
        <f t="shared" si="59"/>
        <v>6.68</v>
      </c>
      <c r="F90" s="5">
        <f t="shared" si="60"/>
        <v>6.335</v>
      </c>
      <c r="G90" s="146"/>
      <c r="H90" s="149"/>
      <c r="I90" s="6">
        <f t="shared" si="57"/>
        <v>45170</v>
      </c>
      <c r="J90" s="7"/>
      <c r="K90" s="7"/>
      <c r="L90" s="7">
        <f t="shared" si="54"/>
        <v>0</v>
      </c>
      <c r="M90" s="7"/>
      <c r="N90" s="7"/>
      <c r="O90" s="7">
        <f t="shared" si="39"/>
        <v>1.3733333333333337</v>
      </c>
      <c r="P90" s="8"/>
      <c r="Q90" s="144"/>
      <c r="R90" s="6">
        <f t="shared" si="62"/>
        <v>43282</v>
      </c>
      <c r="S90" s="7">
        <v>6.25</v>
      </c>
      <c r="T90" s="7">
        <v>5.85</v>
      </c>
      <c r="U90" s="7">
        <f t="shared" si="58"/>
        <v>6.25</v>
      </c>
      <c r="V90" s="7">
        <v>5.44</v>
      </c>
      <c r="W90" s="7">
        <f t="shared" si="61"/>
        <v>0.80999999999999961</v>
      </c>
      <c r="X90" s="150"/>
    </row>
    <row r="91" spans="1:24" x14ac:dyDescent="0.25">
      <c r="A91" s="151"/>
      <c r="B91" s="4">
        <f t="shared" si="63"/>
        <v>44013</v>
      </c>
      <c r="C91" s="5">
        <v>13.29</v>
      </c>
      <c r="D91" s="5">
        <v>6.46</v>
      </c>
      <c r="E91" s="5">
        <f t="shared" si="59"/>
        <v>13.29</v>
      </c>
      <c r="F91" s="5">
        <f t="shared" si="60"/>
        <v>9.875</v>
      </c>
      <c r="G91" s="146"/>
      <c r="H91" s="149"/>
      <c r="I91" s="6">
        <f t="shared" si="57"/>
        <v>45200</v>
      </c>
      <c r="J91" s="7"/>
      <c r="K91" s="7"/>
      <c r="L91" s="7">
        <f t="shared" si="54"/>
        <v>0</v>
      </c>
      <c r="M91" s="7"/>
      <c r="N91" s="7"/>
      <c r="O91" s="7">
        <f t="shared" si="39"/>
        <v>1.2625000000000004</v>
      </c>
      <c r="P91" s="8"/>
      <c r="Q91" s="144"/>
      <c r="R91" s="6">
        <f t="shared" si="62"/>
        <v>43313</v>
      </c>
      <c r="S91" s="7">
        <v>5.39</v>
      </c>
      <c r="T91" s="7">
        <v>5.46</v>
      </c>
      <c r="U91" s="7">
        <f t="shared" si="58"/>
        <v>5.46</v>
      </c>
      <c r="V91" s="7">
        <v>6.06</v>
      </c>
      <c r="W91" s="7">
        <f t="shared" si="61"/>
        <v>-0.59999999999999964</v>
      </c>
      <c r="X91" s="150"/>
    </row>
    <row r="92" spans="1:24" x14ac:dyDescent="0.25">
      <c r="A92" s="151"/>
      <c r="B92" s="4">
        <f t="shared" si="63"/>
        <v>44044</v>
      </c>
      <c r="C92" s="5">
        <v>18.079999999999998</v>
      </c>
      <c r="D92" s="5">
        <v>7.12</v>
      </c>
      <c r="E92" s="5">
        <f t="shared" si="59"/>
        <v>18.079999999999998</v>
      </c>
      <c r="F92" s="5">
        <f t="shared" si="60"/>
        <v>12.6</v>
      </c>
      <c r="G92" s="146"/>
      <c r="H92" s="149"/>
      <c r="I92" s="6">
        <f t="shared" si="57"/>
        <v>45231</v>
      </c>
      <c r="J92" s="7"/>
      <c r="K92" s="7"/>
      <c r="L92" s="7">
        <f t="shared" si="54"/>
        <v>0</v>
      </c>
      <c r="M92" s="7"/>
      <c r="N92" s="7"/>
      <c r="O92" s="7">
        <f t="shared" si="39"/>
        <v>1.3056250000000003</v>
      </c>
      <c r="P92" s="8"/>
      <c r="Q92" s="144"/>
      <c r="R92" s="6">
        <f t="shared" si="62"/>
        <v>43344</v>
      </c>
      <c r="S92" s="7">
        <v>5.92</v>
      </c>
      <c r="T92" s="7">
        <v>5.73</v>
      </c>
      <c r="U92" s="7">
        <f t="shared" si="58"/>
        <v>5.92</v>
      </c>
      <c r="V92" s="7">
        <v>7.45</v>
      </c>
      <c r="W92" s="7">
        <f t="shared" si="61"/>
        <v>-1.5300000000000002</v>
      </c>
      <c r="X92" s="150"/>
    </row>
    <row r="93" spans="1:24" x14ac:dyDescent="0.25">
      <c r="A93" s="151"/>
      <c r="B93" s="4">
        <f t="shared" si="63"/>
        <v>44075</v>
      </c>
      <c r="C93" s="5">
        <v>17.43</v>
      </c>
      <c r="D93" s="5">
        <v>7.13</v>
      </c>
      <c r="E93" s="5">
        <f t="shared" si="59"/>
        <v>17.43</v>
      </c>
      <c r="F93" s="5">
        <f t="shared" si="60"/>
        <v>12.28</v>
      </c>
      <c r="G93" s="146"/>
      <c r="H93" s="149"/>
      <c r="I93" s="6">
        <f t="shared" si="57"/>
        <v>45261</v>
      </c>
      <c r="J93" s="7"/>
      <c r="K93" s="7"/>
      <c r="L93" s="7">
        <f t="shared" si="54"/>
        <v>0</v>
      </c>
      <c r="M93" s="7"/>
      <c r="N93" s="7"/>
      <c r="O93" s="7">
        <f t="shared" si="39"/>
        <v>1.2091666666666667</v>
      </c>
      <c r="P93" s="8"/>
      <c r="Q93" s="144"/>
      <c r="R93" s="6">
        <f t="shared" si="62"/>
        <v>43374</v>
      </c>
      <c r="S93" s="7">
        <v>7.71</v>
      </c>
      <c r="T93" s="7">
        <v>6.11</v>
      </c>
      <c r="U93" s="7">
        <f t="shared" si="58"/>
        <v>7.71</v>
      </c>
      <c r="V93" s="7">
        <v>6.83</v>
      </c>
      <c r="W93" s="7">
        <f t="shared" si="61"/>
        <v>0.87999999999999989</v>
      </c>
      <c r="X93" s="150"/>
    </row>
    <row r="94" spans="1:24" x14ac:dyDescent="0.25">
      <c r="A94" s="151"/>
      <c r="B94" s="4">
        <f t="shared" si="63"/>
        <v>44105</v>
      </c>
      <c r="C94" s="5">
        <v>11.01</v>
      </c>
      <c r="D94" s="5">
        <v>7.45</v>
      </c>
      <c r="E94" s="5">
        <f t="shared" si="59"/>
        <v>11.01</v>
      </c>
      <c r="F94" s="5">
        <f t="shared" si="60"/>
        <v>9.23</v>
      </c>
      <c r="G94" s="146"/>
      <c r="H94" s="149"/>
      <c r="I94" s="6">
        <f t="shared" si="57"/>
        <v>45292</v>
      </c>
      <c r="J94" s="7"/>
      <c r="K94" s="7"/>
      <c r="L94" s="7">
        <f t="shared" si="54"/>
        <v>0</v>
      </c>
      <c r="M94" s="7"/>
      <c r="N94" s="7"/>
      <c r="O94" s="7">
        <f t="shared" si="39"/>
        <v>1.0068749999999997</v>
      </c>
      <c r="P94" s="8"/>
      <c r="Q94" s="144"/>
      <c r="R94" s="6">
        <f t="shared" si="62"/>
        <v>43405</v>
      </c>
      <c r="S94" s="7">
        <v>6.81</v>
      </c>
      <c r="T94" s="7">
        <v>6.26</v>
      </c>
      <c r="U94" s="7">
        <f t="shared" si="58"/>
        <v>6.81</v>
      </c>
      <c r="V94" s="7">
        <v>5.76</v>
      </c>
      <c r="W94" s="7">
        <f t="shared" si="61"/>
        <v>1.0499999999999998</v>
      </c>
      <c r="X94" s="150"/>
    </row>
    <row r="95" spans="1:24" x14ac:dyDescent="0.25">
      <c r="A95" s="151"/>
      <c r="B95" s="4">
        <f t="shared" si="63"/>
        <v>44136</v>
      </c>
      <c r="C95" s="5">
        <v>16.07</v>
      </c>
      <c r="D95" s="5">
        <v>8</v>
      </c>
      <c r="E95" s="5">
        <f t="shared" si="59"/>
        <v>16.07</v>
      </c>
      <c r="F95" s="5">
        <f t="shared" si="60"/>
        <v>12.035</v>
      </c>
      <c r="G95" s="146"/>
      <c r="H95" s="149"/>
      <c r="I95" s="6">
        <f t="shared" si="57"/>
        <v>45323</v>
      </c>
      <c r="J95" s="7"/>
      <c r="K95" s="7"/>
      <c r="L95" s="7">
        <f t="shared" si="54"/>
        <v>0</v>
      </c>
      <c r="M95" s="7"/>
      <c r="N95" s="7"/>
      <c r="O95" s="7">
        <f t="shared" si="39"/>
        <v>1.0102083333333332</v>
      </c>
      <c r="P95" s="8"/>
      <c r="Q95" s="144"/>
      <c r="R95" s="6">
        <f t="shared" si="62"/>
        <v>43435</v>
      </c>
      <c r="S95" s="7">
        <v>5.85</v>
      </c>
      <c r="T95" s="7">
        <v>6.42</v>
      </c>
      <c r="U95" s="7">
        <f t="shared" si="58"/>
        <v>6.42</v>
      </c>
      <c r="V95" s="7">
        <v>5.18</v>
      </c>
      <c r="W95" s="7">
        <f t="shared" si="61"/>
        <v>1.2400000000000002</v>
      </c>
      <c r="X95" s="150"/>
    </row>
    <row r="96" spans="1:24" x14ac:dyDescent="0.25">
      <c r="A96" s="151"/>
      <c r="B96" s="4">
        <f t="shared" si="63"/>
        <v>44166</v>
      </c>
      <c r="C96" s="5">
        <v>20.07</v>
      </c>
      <c r="D96" s="5">
        <v>8.2100000000000009</v>
      </c>
      <c r="E96" s="5">
        <f t="shared" si="59"/>
        <v>20.07</v>
      </c>
      <c r="F96" s="5">
        <f t="shared" si="60"/>
        <v>14.14</v>
      </c>
      <c r="G96" s="146"/>
      <c r="H96" s="149"/>
      <c r="I96" s="6">
        <f t="shared" si="57"/>
        <v>45352</v>
      </c>
      <c r="J96" s="7"/>
      <c r="K96" s="7"/>
      <c r="L96" s="7">
        <f t="shared" si="54"/>
        <v>0</v>
      </c>
      <c r="M96" s="7"/>
      <c r="N96" s="7"/>
      <c r="O96" s="7">
        <f t="shared" si="39"/>
        <v>0.98124999999999984</v>
      </c>
      <c r="P96" s="8"/>
      <c r="Q96" s="144"/>
      <c r="R96" s="6">
        <f t="shared" si="62"/>
        <v>43466</v>
      </c>
      <c r="S96" s="7">
        <v>5.16</v>
      </c>
      <c r="T96" s="7">
        <v>6.52</v>
      </c>
      <c r="U96" s="7">
        <f t="shared" si="58"/>
        <v>6.52</v>
      </c>
      <c r="V96" s="7">
        <v>5.41</v>
      </c>
      <c r="W96" s="7">
        <f t="shared" si="61"/>
        <v>1.1099999999999994</v>
      </c>
      <c r="X96" s="150"/>
    </row>
    <row r="97" spans="1:24" x14ac:dyDescent="0.25">
      <c r="A97" s="151"/>
      <c r="B97" s="4">
        <f t="shared" si="63"/>
        <v>44197</v>
      </c>
      <c r="C97" s="5">
        <v>10.25</v>
      </c>
      <c r="D97" s="5">
        <v>8.33</v>
      </c>
      <c r="E97" s="5">
        <f t="shared" si="59"/>
        <v>10.25</v>
      </c>
      <c r="F97" s="5">
        <f t="shared" si="60"/>
        <v>9.2899999999999991</v>
      </c>
      <c r="G97" s="146"/>
      <c r="H97" s="149"/>
      <c r="I97" s="6">
        <f t="shared" si="57"/>
        <v>45383</v>
      </c>
      <c r="J97" s="7"/>
      <c r="K97" s="7"/>
      <c r="L97" s="7">
        <f t="shared" si="54"/>
        <v>0</v>
      </c>
      <c r="M97" s="7"/>
      <c r="N97" s="7"/>
      <c r="O97" s="7">
        <f t="shared" si="39"/>
        <v>0.95354166666666662</v>
      </c>
      <c r="P97" s="8"/>
      <c r="Q97" s="144"/>
      <c r="R97" s="6">
        <f t="shared" si="62"/>
        <v>43497</v>
      </c>
      <c r="S97" s="7">
        <v>5.47</v>
      </c>
      <c r="T97" s="7">
        <v>6.8</v>
      </c>
      <c r="U97" s="7">
        <f t="shared" si="58"/>
        <v>6.8</v>
      </c>
      <c r="V97" s="7">
        <v>5.2</v>
      </c>
      <c r="W97" s="7">
        <f t="shared" si="61"/>
        <v>1.5999999999999996</v>
      </c>
      <c r="X97" s="150"/>
    </row>
    <row r="98" spans="1:24" x14ac:dyDescent="0.25">
      <c r="A98" s="151"/>
      <c r="B98" s="4">
        <f t="shared" si="63"/>
        <v>44228</v>
      </c>
      <c r="C98" s="5">
        <v>10.68</v>
      </c>
      <c r="D98" s="5">
        <v>8.57</v>
      </c>
      <c r="E98" s="5">
        <f t="shared" si="59"/>
        <v>10.68</v>
      </c>
      <c r="F98" s="5">
        <f t="shared" si="60"/>
        <v>9.625</v>
      </c>
      <c r="G98" s="146"/>
      <c r="H98" s="149"/>
      <c r="I98" s="6">
        <f t="shared" si="57"/>
        <v>45413</v>
      </c>
      <c r="J98" s="7"/>
      <c r="K98" s="7"/>
      <c r="L98" s="7">
        <f t="shared" si="54"/>
        <v>0</v>
      </c>
      <c r="M98" s="7"/>
      <c r="N98" s="7"/>
      <c r="O98" s="7">
        <f t="shared" si="39"/>
        <v>0.93374999999999986</v>
      </c>
      <c r="P98" s="8"/>
      <c r="Q98" s="144"/>
      <c r="R98" s="6">
        <f t="shared" si="62"/>
        <v>43525</v>
      </c>
      <c r="S98" s="7">
        <v>4.97</v>
      </c>
      <c r="T98" s="7">
        <v>7.25</v>
      </c>
      <c r="U98" s="7">
        <f t="shared" si="58"/>
        <v>7.25</v>
      </c>
      <c r="V98" s="7">
        <v>6.35</v>
      </c>
      <c r="W98" s="7">
        <f t="shared" si="61"/>
        <v>0.90000000000000036</v>
      </c>
      <c r="X98" s="150"/>
    </row>
    <row r="99" spans="1:24" x14ac:dyDescent="0.25">
      <c r="A99" s="151"/>
      <c r="B99" s="4">
        <f t="shared" si="63"/>
        <v>44256</v>
      </c>
      <c r="C99" s="5">
        <v>11.1</v>
      </c>
      <c r="D99" s="5">
        <v>8.66</v>
      </c>
      <c r="E99" s="5">
        <f t="shared" si="59"/>
        <v>11.1</v>
      </c>
      <c r="F99" s="5">
        <f t="shared" si="60"/>
        <v>9.879999999999999</v>
      </c>
      <c r="G99" s="146"/>
      <c r="H99" s="149"/>
      <c r="I99" s="6">
        <f t="shared" si="57"/>
        <v>45444</v>
      </c>
      <c r="J99" s="7"/>
      <c r="K99" s="7"/>
      <c r="L99" s="7">
        <f t="shared" si="54"/>
        <v>0</v>
      </c>
      <c r="M99" s="7"/>
      <c r="N99" s="7"/>
      <c r="O99" s="7">
        <f t="shared" si="39"/>
        <v>0.92166666666666675</v>
      </c>
      <c r="P99" s="8"/>
      <c r="Q99" s="144"/>
      <c r="R99" s="6">
        <f t="shared" si="62"/>
        <v>43556</v>
      </c>
      <c r="S99" s="7">
        <v>6.35</v>
      </c>
      <c r="T99" s="7">
        <v>7.05</v>
      </c>
      <c r="U99" s="7">
        <f t="shared" si="58"/>
        <v>7.05</v>
      </c>
      <c r="V99" s="7">
        <v>7.34</v>
      </c>
      <c r="W99" s="7">
        <f t="shared" si="61"/>
        <v>-0.29000000000000004</v>
      </c>
      <c r="X99" s="150"/>
    </row>
    <row r="100" spans="1:24" x14ac:dyDescent="0.25">
      <c r="A100" s="151"/>
      <c r="B100" s="4">
        <f t="shared" si="63"/>
        <v>44287</v>
      </c>
      <c r="C100" s="5">
        <v>10.19</v>
      </c>
      <c r="D100" s="5">
        <v>8.33</v>
      </c>
      <c r="E100" s="5">
        <f t="shared" si="59"/>
        <v>10.19</v>
      </c>
      <c r="F100" s="5">
        <f t="shared" si="60"/>
        <v>9.26</v>
      </c>
      <c r="G100" s="146"/>
      <c r="H100" s="149"/>
      <c r="I100" s="6">
        <f t="shared" si="57"/>
        <v>45474</v>
      </c>
      <c r="J100" s="7"/>
      <c r="K100" s="7"/>
      <c r="L100" s="7">
        <f t="shared" si="54"/>
        <v>0</v>
      </c>
      <c r="M100" s="7"/>
      <c r="N100" s="7"/>
      <c r="O100" s="7">
        <f t="shared" si="39"/>
        <v>0.88624999999999998</v>
      </c>
      <c r="P100" s="8"/>
      <c r="Q100" s="144"/>
      <c r="R100" s="6">
        <f t="shared" si="62"/>
        <v>43586</v>
      </c>
      <c r="S100" s="7">
        <v>7.14</v>
      </c>
      <c r="T100" s="7">
        <v>7.02</v>
      </c>
      <c r="U100" s="7">
        <f t="shared" si="58"/>
        <v>7.14</v>
      </c>
      <c r="V100" s="7">
        <v>7.65</v>
      </c>
      <c r="W100" s="7">
        <f t="shared" si="61"/>
        <v>-0.51000000000000068</v>
      </c>
      <c r="X100" s="150"/>
    </row>
    <row r="101" spans="1:24" x14ac:dyDescent="0.25">
      <c r="A101" s="151"/>
      <c r="B101" s="4">
        <f t="shared" si="63"/>
        <v>44317</v>
      </c>
      <c r="C101" s="5">
        <v>10.75</v>
      </c>
      <c r="D101" s="5">
        <v>8.8800000000000008</v>
      </c>
      <c r="E101" s="5">
        <f t="shared" si="59"/>
        <v>10.75</v>
      </c>
      <c r="F101" s="5">
        <f t="shared" si="60"/>
        <v>9.8150000000000013</v>
      </c>
      <c r="G101" s="146"/>
      <c r="H101" s="148"/>
      <c r="I101" s="40"/>
      <c r="J101" s="41"/>
      <c r="K101" s="41"/>
      <c r="L101" s="13"/>
      <c r="M101" s="13"/>
      <c r="N101" s="13"/>
      <c r="O101" s="8"/>
      <c r="P101" s="8"/>
      <c r="Q101" s="144"/>
      <c r="R101" s="6">
        <f t="shared" si="62"/>
        <v>43617</v>
      </c>
      <c r="S101" s="7">
        <v>7.74</v>
      </c>
      <c r="T101" s="7">
        <v>7.56</v>
      </c>
      <c r="U101" s="7">
        <f t="shared" si="58"/>
        <v>7.74</v>
      </c>
      <c r="V101" s="7">
        <v>7.22</v>
      </c>
      <c r="W101" s="7">
        <f t="shared" si="61"/>
        <v>0.52000000000000046</v>
      </c>
      <c r="X101" s="150"/>
    </row>
    <row r="102" spans="1:24" x14ac:dyDescent="0.25">
      <c r="A102" s="151"/>
      <c r="B102" s="4">
        <f t="shared" si="63"/>
        <v>44348</v>
      </c>
      <c r="C102" s="5">
        <v>12.73</v>
      </c>
      <c r="D102" s="5">
        <v>9.42</v>
      </c>
      <c r="E102" s="5">
        <f t="shared" si="59"/>
        <v>12.73</v>
      </c>
      <c r="F102" s="5">
        <f t="shared" si="60"/>
        <v>11.074999999999999</v>
      </c>
      <c r="G102" s="146"/>
      <c r="H102" s="148"/>
      <c r="I102" s="40"/>
      <c r="J102" s="41"/>
      <c r="K102" s="41"/>
      <c r="L102" s="13"/>
      <c r="M102" s="13"/>
      <c r="N102" s="13"/>
      <c r="O102" s="8"/>
      <c r="P102" s="8"/>
      <c r="Q102" s="144"/>
      <c r="R102" s="6">
        <f t="shared" si="62"/>
        <v>43647</v>
      </c>
      <c r="S102" s="7">
        <v>7.09</v>
      </c>
      <c r="T102" s="7">
        <v>7.78</v>
      </c>
      <c r="U102" s="7">
        <f t="shared" si="58"/>
        <v>7.78</v>
      </c>
      <c r="V102" s="7">
        <v>8.4499999999999993</v>
      </c>
      <c r="W102" s="7">
        <f t="shared" si="61"/>
        <v>-0.66999999999999904</v>
      </c>
      <c r="X102" s="150"/>
    </row>
    <row r="103" spans="1:24" ht="15.75" thickBot="1" x14ac:dyDescent="0.3">
      <c r="A103" s="151"/>
      <c r="B103" s="4">
        <f t="shared" si="63"/>
        <v>44378</v>
      </c>
      <c r="C103" s="5">
        <v>10.59</v>
      </c>
      <c r="D103" s="5">
        <v>9.83</v>
      </c>
      <c r="E103" s="5">
        <f t="shared" si="59"/>
        <v>10.59</v>
      </c>
      <c r="F103" s="5">
        <f t="shared" si="60"/>
        <v>10.210000000000001</v>
      </c>
      <c r="G103" s="147"/>
      <c r="H103" s="148"/>
      <c r="I103" s="40"/>
      <c r="J103" s="41"/>
      <c r="K103" s="41"/>
      <c r="L103" s="13"/>
      <c r="M103" s="13"/>
      <c r="N103" s="13"/>
      <c r="O103" s="8"/>
      <c r="P103" s="8"/>
      <c r="Q103" s="144"/>
      <c r="R103" s="6">
        <f t="shared" si="62"/>
        <v>43678</v>
      </c>
      <c r="S103" s="7">
        <v>8.27</v>
      </c>
      <c r="T103" s="7">
        <v>7.87</v>
      </c>
      <c r="U103" s="7">
        <f t="shared" si="58"/>
        <v>8.27</v>
      </c>
      <c r="V103" s="7">
        <v>8.6</v>
      </c>
      <c r="W103" s="7">
        <f t="shared" si="61"/>
        <v>-0.33000000000000007</v>
      </c>
      <c r="X103" s="150"/>
    </row>
    <row r="104" spans="1:24" ht="15.75" thickBot="1" x14ac:dyDescent="0.3">
      <c r="A104" s="17"/>
      <c r="B104" s="18" t="s">
        <v>35</v>
      </c>
      <c r="C104" s="19">
        <f>AVERAGE(C81:C103)</f>
        <v>11.829999999999998</v>
      </c>
      <c r="D104" s="19">
        <f>AVERAGE(D81:D103)</f>
        <v>8.2352173913043476</v>
      </c>
      <c r="E104" s="19">
        <f>AVERAGE(E81:E103)</f>
        <v>11.829999999999998</v>
      </c>
      <c r="F104" s="19">
        <f>AVERAGE(F81:F103)</f>
        <v>10.032608695652172</v>
      </c>
      <c r="G104" s="20">
        <f>ROUNDDOWN(E104-F104,2)</f>
        <v>1.79</v>
      </c>
      <c r="H104" s="21"/>
      <c r="I104" s="40"/>
      <c r="J104" s="41"/>
      <c r="K104" s="41"/>
      <c r="L104" s="13"/>
      <c r="M104" s="13"/>
      <c r="N104" s="13"/>
      <c r="O104" s="8"/>
      <c r="P104" s="8"/>
      <c r="Q104" s="144"/>
      <c r="R104" s="6">
        <f t="shared" si="62"/>
        <v>43709</v>
      </c>
      <c r="S104" s="7">
        <v>8.49</v>
      </c>
      <c r="T104" s="7">
        <v>7.76</v>
      </c>
      <c r="U104" s="7">
        <f t="shared" si="58"/>
        <v>8.49</v>
      </c>
      <c r="V104" s="7">
        <v>9.91</v>
      </c>
      <c r="W104" s="7">
        <f t="shared" si="61"/>
        <v>-1.42</v>
      </c>
      <c r="X104" s="22"/>
    </row>
    <row r="105" spans="1:24" x14ac:dyDescent="0.25">
      <c r="A105" s="152" t="s">
        <v>45</v>
      </c>
      <c r="B105" s="42">
        <v>44044</v>
      </c>
      <c r="C105" s="43">
        <v>18.079999999999998</v>
      </c>
      <c r="D105" s="43">
        <v>7.12</v>
      </c>
      <c r="E105" s="44">
        <f t="shared" ref="E105:E128" si="64">MAX(C105:D105)</f>
        <v>18.079999999999998</v>
      </c>
      <c r="F105" s="44">
        <f t="shared" ref="F105:F128" si="65">AVERAGE(C105:D105)</f>
        <v>12.6</v>
      </c>
      <c r="G105" s="146" t="s">
        <v>30</v>
      </c>
      <c r="H105" s="148"/>
      <c r="I105" s="40"/>
      <c r="J105" s="41"/>
      <c r="K105" s="41"/>
      <c r="L105" s="13"/>
      <c r="M105" s="13"/>
      <c r="N105" s="13"/>
      <c r="O105" s="8"/>
      <c r="P105" s="8"/>
      <c r="Q105" s="144"/>
      <c r="R105" s="6">
        <f t="shared" si="62"/>
        <v>43739</v>
      </c>
      <c r="S105" s="7">
        <v>9.26</v>
      </c>
      <c r="T105" s="7">
        <v>7.84</v>
      </c>
      <c r="U105" s="7">
        <f t="shared" si="58"/>
        <v>9.26</v>
      </c>
      <c r="V105" s="7">
        <v>10.68</v>
      </c>
      <c r="W105" s="7">
        <f t="shared" si="61"/>
        <v>-1.42</v>
      </c>
      <c r="X105" s="150"/>
    </row>
    <row r="106" spans="1:24" x14ac:dyDescent="0.25">
      <c r="A106" s="152"/>
      <c r="B106" s="42">
        <f t="shared" ref="B106:B128" si="66">EDATE(B105,1)</f>
        <v>44075</v>
      </c>
      <c r="C106" s="43">
        <v>17.43</v>
      </c>
      <c r="D106" s="43">
        <v>7.13</v>
      </c>
      <c r="E106" s="44">
        <f t="shared" si="64"/>
        <v>17.43</v>
      </c>
      <c r="F106" s="44">
        <f t="shared" si="65"/>
        <v>12.28</v>
      </c>
      <c r="G106" s="146"/>
      <c r="H106" s="148"/>
      <c r="I106" s="40"/>
      <c r="J106" s="41"/>
      <c r="K106" s="41"/>
      <c r="L106" s="13"/>
      <c r="M106" s="13"/>
      <c r="N106" s="13"/>
      <c r="O106" s="13"/>
      <c r="P106" s="13"/>
      <c r="Q106" s="144"/>
      <c r="R106" s="6">
        <f t="shared" si="62"/>
        <v>43770</v>
      </c>
      <c r="S106" s="7">
        <v>10.42</v>
      </c>
      <c r="T106" s="7">
        <v>8.32</v>
      </c>
      <c r="U106" s="7">
        <f t="shared" si="58"/>
        <v>10.42</v>
      </c>
      <c r="V106" s="7">
        <v>12.78</v>
      </c>
      <c r="W106" s="7">
        <f t="shared" si="61"/>
        <v>-2.3599999999999994</v>
      </c>
      <c r="X106" s="150"/>
    </row>
    <row r="107" spans="1:24" x14ac:dyDescent="0.25">
      <c r="A107" s="152"/>
      <c r="B107" s="42">
        <f t="shared" si="66"/>
        <v>44105</v>
      </c>
      <c r="C107" s="43">
        <v>11.01</v>
      </c>
      <c r="D107" s="43">
        <v>7.45</v>
      </c>
      <c r="E107" s="44">
        <f t="shared" si="64"/>
        <v>11.01</v>
      </c>
      <c r="F107" s="44">
        <f t="shared" si="65"/>
        <v>9.23</v>
      </c>
      <c r="G107" s="146"/>
      <c r="H107" s="148"/>
      <c r="I107" s="40"/>
      <c r="J107" s="41"/>
      <c r="K107" s="41"/>
      <c r="L107" s="13"/>
      <c r="M107" s="13"/>
      <c r="N107" s="13"/>
      <c r="O107" s="13"/>
      <c r="P107" s="13"/>
      <c r="Q107" s="144"/>
      <c r="R107" s="6">
        <f t="shared" si="62"/>
        <v>43800</v>
      </c>
      <c r="S107" s="7">
        <v>13.01</v>
      </c>
      <c r="T107" s="7">
        <v>8.73</v>
      </c>
      <c r="U107" s="7">
        <f t="shared" si="58"/>
        <v>13.01</v>
      </c>
      <c r="V107" s="7">
        <v>12.11</v>
      </c>
      <c r="W107" s="7">
        <f t="shared" si="61"/>
        <v>0.90000000000000036</v>
      </c>
      <c r="X107" s="150"/>
    </row>
    <row r="108" spans="1:24" x14ac:dyDescent="0.25">
      <c r="A108" s="152"/>
      <c r="B108" s="42">
        <f t="shared" si="66"/>
        <v>44136</v>
      </c>
      <c r="C108" s="43">
        <v>16.07</v>
      </c>
      <c r="D108" s="43">
        <v>8</v>
      </c>
      <c r="E108" s="44">
        <f t="shared" si="64"/>
        <v>16.07</v>
      </c>
      <c r="F108" s="44">
        <f t="shared" si="65"/>
        <v>12.035</v>
      </c>
      <c r="G108" s="146"/>
      <c r="H108" s="148"/>
      <c r="I108" s="40"/>
      <c r="J108" s="41"/>
      <c r="K108" s="41"/>
      <c r="L108" s="13"/>
      <c r="M108" s="13"/>
      <c r="N108" s="13"/>
      <c r="O108" s="13"/>
      <c r="P108" s="13"/>
      <c r="Q108" s="144"/>
      <c r="R108" s="6">
        <f t="shared" si="62"/>
        <v>43831</v>
      </c>
      <c r="S108" s="7">
        <v>12.65</v>
      </c>
      <c r="T108" s="7">
        <v>9.2799999999999994</v>
      </c>
      <c r="U108" s="7">
        <f t="shared" si="58"/>
        <v>12.65</v>
      </c>
      <c r="V108" s="7">
        <v>10.01</v>
      </c>
      <c r="W108" s="7">
        <f t="shared" si="61"/>
        <v>2.6400000000000006</v>
      </c>
      <c r="X108" s="150"/>
    </row>
    <row r="109" spans="1:24" x14ac:dyDescent="0.25">
      <c r="A109" s="152"/>
      <c r="B109" s="42">
        <f t="shared" si="66"/>
        <v>44166</v>
      </c>
      <c r="C109" s="43">
        <v>20.07</v>
      </c>
      <c r="D109" s="43">
        <v>8.2100000000000009</v>
      </c>
      <c r="E109" s="44">
        <f t="shared" si="64"/>
        <v>20.07</v>
      </c>
      <c r="F109" s="44">
        <f t="shared" si="65"/>
        <v>14.14</v>
      </c>
      <c r="G109" s="146"/>
      <c r="H109" s="148"/>
      <c r="I109" s="40"/>
      <c r="J109" s="41"/>
      <c r="K109" s="41"/>
      <c r="L109" s="13"/>
      <c r="M109" s="13"/>
      <c r="N109" s="13"/>
      <c r="O109" s="13"/>
      <c r="P109" s="13"/>
      <c r="Q109" s="144"/>
      <c r="R109" s="6">
        <f t="shared" si="62"/>
        <v>43862</v>
      </c>
      <c r="S109" s="7">
        <v>9.9</v>
      </c>
      <c r="T109" s="7">
        <v>9.5399999999999991</v>
      </c>
      <c r="U109" s="7">
        <f t="shared" si="58"/>
        <v>9.9</v>
      </c>
      <c r="V109" s="7">
        <v>10.43</v>
      </c>
      <c r="W109" s="7">
        <f t="shared" si="61"/>
        <v>-0.52999999999999936</v>
      </c>
      <c r="X109" s="150"/>
    </row>
    <row r="110" spans="1:24" x14ac:dyDescent="0.25">
      <c r="A110" s="152"/>
      <c r="B110" s="42">
        <f t="shared" si="66"/>
        <v>44197</v>
      </c>
      <c r="C110" s="43">
        <v>10.25</v>
      </c>
      <c r="D110" s="43">
        <v>8.33</v>
      </c>
      <c r="E110" s="44">
        <f t="shared" si="64"/>
        <v>10.25</v>
      </c>
      <c r="F110" s="44">
        <f t="shared" si="65"/>
        <v>9.2899999999999991</v>
      </c>
      <c r="G110" s="146"/>
      <c r="H110" s="148"/>
      <c r="I110" s="40"/>
      <c r="J110" s="41"/>
      <c r="K110" s="41"/>
      <c r="L110" s="13"/>
      <c r="M110" s="13"/>
      <c r="N110" s="13"/>
      <c r="O110" s="13"/>
      <c r="P110" s="13"/>
      <c r="Q110" s="144"/>
      <c r="R110" s="6">
        <f t="shared" si="62"/>
        <v>43891</v>
      </c>
      <c r="S110" s="7">
        <v>10.47</v>
      </c>
      <c r="T110" s="7">
        <v>9.68</v>
      </c>
      <c r="U110" s="7">
        <f t="shared" si="58"/>
        <v>10.47</v>
      </c>
      <c r="V110" s="7">
        <v>9.8800000000000008</v>
      </c>
      <c r="W110" s="7">
        <f t="shared" si="61"/>
        <v>0.58999999999999986</v>
      </c>
      <c r="X110" s="150"/>
    </row>
    <row r="111" spans="1:24" x14ac:dyDescent="0.25">
      <c r="A111" s="152"/>
      <c r="B111" s="42">
        <f t="shared" si="66"/>
        <v>44228</v>
      </c>
      <c r="C111" s="43">
        <v>10.68</v>
      </c>
      <c r="D111" s="43">
        <v>8.57</v>
      </c>
      <c r="E111" s="44">
        <f t="shared" si="64"/>
        <v>10.68</v>
      </c>
      <c r="F111" s="44">
        <f t="shared" si="65"/>
        <v>9.625</v>
      </c>
      <c r="G111" s="146"/>
      <c r="H111" s="148"/>
      <c r="I111" s="40"/>
      <c r="J111" s="41"/>
      <c r="K111" s="41"/>
      <c r="L111" s="13"/>
      <c r="M111" s="13"/>
      <c r="N111" s="13"/>
      <c r="O111" s="13"/>
      <c r="P111" s="13"/>
      <c r="Q111" s="144"/>
      <c r="R111" s="6">
        <f t="shared" si="62"/>
        <v>43922</v>
      </c>
      <c r="S111" s="7">
        <v>10.039999999999999</v>
      </c>
      <c r="T111" s="7">
        <v>8.85</v>
      </c>
      <c r="U111" s="7">
        <f t="shared" si="58"/>
        <v>10.039999999999999</v>
      </c>
      <c r="V111" s="7">
        <v>8.75</v>
      </c>
      <c r="W111" s="7">
        <f t="shared" si="61"/>
        <v>1.2899999999999991</v>
      </c>
      <c r="X111" s="150"/>
    </row>
    <row r="112" spans="1:24" x14ac:dyDescent="0.25">
      <c r="A112" s="152"/>
      <c r="B112" s="42">
        <f t="shared" si="66"/>
        <v>44256</v>
      </c>
      <c r="C112" s="43">
        <v>11.1</v>
      </c>
      <c r="D112" s="43">
        <v>8.66</v>
      </c>
      <c r="E112" s="44">
        <f t="shared" si="64"/>
        <v>11.1</v>
      </c>
      <c r="F112" s="44">
        <f t="shared" si="65"/>
        <v>9.879999999999999</v>
      </c>
      <c r="G112" s="146"/>
      <c r="H112" s="148"/>
      <c r="I112" s="40"/>
      <c r="J112" s="41"/>
      <c r="K112" s="41"/>
      <c r="L112" s="13"/>
      <c r="M112" s="13"/>
      <c r="N112" s="13"/>
      <c r="O112" s="13"/>
      <c r="P112" s="13"/>
      <c r="Q112" s="144"/>
      <c r="R112" s="6">
        <f t="shared" si="62"/>
        <v>43952</v>
      </c>
      <c r="S112" s="7">
        <v>8.93</v>
      </c>
      <c r="T112" s="7">
        <v>7.03</v>
      </c>
      <c r="U112" s="7">
        <f t="shared" si="58"/>
        <v>8.93</v>
      </c>
      <c r="V112" s="7">
        <v>7.59</v>
      </c>
      <c r="W112" s="7">
        <f t="shared" si="61"/>
        <v>1.3399999999999999</v>
      </c>
      <c r="X112" s="150"/>
    </row>
    <row r="113" spans="1:24" x14ac:dyDescent="0.25">
      <c r="A113" s="152"/>
      <c r="B113" s="42">
        <f t="shared" si="66"/>
        <v>44287</v>
      </c>
      <c r="C113" s="43">
        <v>10.19</v>
      </c>
      <c r="D113" s="43">
        <v>8.33</v>
      </c>
      <c r="E113" s="44">
        <f t="shared" si="64"/>
        <v>10.19</v>
      </c>
      <c r="F113" s="44">
        <f t="shared" si="65"/>
        <v>9.26</v>
      </c>
      <c r="G113" s="146"/>
      <c r="H113" s="148"/>
      <c r="I113" s="40"/>
      <c r="J113" s="41"/>
      <c r="K113" s="41"/>
      <c r="L113" s="13"/>
      <c r="M113" s="13"/>
      <c r="N113" s="13"/>
      <c r="O113" s="13"/>
      <c r="P113" s="13"/>
      <c r="Q113" s="144"/>
      <c r="R113" s="6">
        <f t="shared" si="62"/>
        <v>43983</v>
      </c>
      <c r="S113" s="7">
        <v>6.68</v>
      </c>
      <c r="T113" s="7">
        <v>5.99</v>
      </c>
      <c r="U113" s="7">
        <f t="shared" si="58"/>
        <v>6.68</v>
      </c>
      <c r="V113" s="7">
        <v>15.06</v>
      </c>
      <c r="W113" s="7">
        <f t="shared" si="61"/>
        <v>-8.3800000000000008</v>
      </c>
      <c r="X113" s="150"/>
    </row>
    <row r="114" spans="1:24" ht="15.75" thickBot="1" x14ac:dyDescent="0.3">
      <c r="A114" s="152"/>
      <c r="B114" s="42">
        <f t="shared" si="66"/>
        <v>44317</v>
      </c>
      <c r="C114" s="43">
        <v>10.75</v>
      </c>
      <c r="D114" s="43">
        <v>8.8800000000000008</v>
      </c>
      <c r="E114" s="44">
        <f t="shared" si="64"/>
        <v>10.75</v>
      </c>
      <c r="F114" s="44">
        <f t="shared" si="65"/>
        <v>9.8150000000000013</v>
      </c>
      <c r="G114" s="146"/>
      <c r="H114" s="148"/>
      <c r="I114" s="40"/>
      <c r="J114" s="41"/>
      <c r="K114" s="41"/>
      <c r="L114" s="13"/>
      <c r="M114" s="13"/>
      <c r="N114" s="13"/>
      <c r="O114" s="13"/>
      <c r="P114" s="13"/>
      <c r="Q114" s="144"/>
      <c r="R114" s="6">
        <f t="shared" si="62"/>
        <v>44013</v>
      </c>
      <c r="S114" s="7">
        <v>13.29</v>
      </c>
      <c r="T114" s="7">
        <v>6.46</v>
      </c>
      <c r="U114" s="23">
        <f t="shared" si="58"/>
        <v>13.29</v>
      </c>
      <c r="V114" s="23">
        <v>18.329999999999998</v>
      </c>
      <c r="W114" s="23">
        <f t="shared" si="61"/>
        <v>-5.0399999999999991</v>
      </c>
      <c r="X114" s="150"/>
    </row>
    <row r="115" spans="1:24" ht="15.75" thickBot="1" x14ac:dyDescent="0.3">
      <c r="A115" s="152"/>
      <c r="B115" s="42">
        <f t="shared" si="66"/>
        <v>44348</v>
      </c>
      <c r="C115" s="43">
        <v>12.73</v>
      </c>
      <c r="D115" s="43">
        <v>9.42</v>
      </c>
      <c r="E115" s="44">
        <f t="shared" si="64"/>
        <v>12.73</v>
      </c>
      <c r="F115" s="44">
        <f t="shared" si="65"/>
        <v>11.074999999999999</v>
      </c>
      <c r="G115" s="146"/>
      <c r="H115" s="148"/>
      <c r="I115" s="40"/>
      <c r="J115" s="41"/>
      <c r="K115" s="41"/>
      <c r="L115" s="13"/>
      <c r="M115" s="13"/>
      <c r="N115" s="13"/>
      <c r="O115" s="13"/>
      <c r="P115" s="13"/>
      <c r="Q115" s="17"/>
      <c r="R115" s="24" t="s">
        <v>38</v>
      </c>
      <c r="S115" s="25">
        <f>AVERAGE(S79:S114)</f>
        <v>7.5836111111111109</v>
      </c>
      <c r="T115" s="25">
        <f>AVERAGE(T79:T114)</f>
        <v>6.7477777777777774</v>
      </c>
      <c r="U115" s="25">
        <f>AVERAGE(U79:U114)</f>
        <v>7.8225000000000007</v>
      </c>
      <c r="V115" s="25">
        <f>AVERAGE(V79:V114)</f>
        <v>8.0336111111111084</v>
      </c>
      <c r="W115" s="26">
        <f>ROUNDDOWN(U115-V115,2)</f>
        <v>-0.21</v>
      </c>
      <c r="X115" s="150"/>
    </row>
    <row r="116" spans="1:24" x14ac:dyDescent="0.25">
      <c r="A116" s="152"/>
      <c r="B116" s="42">
        <f t="shared" si="66"/>
        <v>44378</v>
      </c>
      <c r="C116" s="43">
        <v>10.59</v>
      </c>
      <c r="D116" s="43">
        <v>9.83</v>
      </c>
      <c r="E116" s="44">
        <f t="shared" si="64"/>
        <v>10.59</v>
      </c>
      <c r="F116" s="44">
        <f t="shared" si="65"/>
        <v>10.210000000000001</v>
      </c>
      <c r="G116" s="146"/>
      <c r="H116" s="148"/>
      <c r="I116" s="40"/>
      <c r="J116" s="41"/>
      <c r="K116" s="41"/>
      <c r="L116" s="13"/>
      <c r="M116" s="13"/>
      <c r="N116" s="13"/>
      <c r="O116" s="13"/>
      <c r="P116" s="13"/>
      <c r="Q116" s="144" t="s">
        <v>46</v>
      </c>
      <c r="R116" s="45">
        <v>43313</v>
      </c>
      <c r="S116" s="7">
        <v>5.39</v>
      </c>
      <c r="T116" s="7">
        <v>5.46</v>
      </c>
      <c r="U116" s="46">
        <f t="shared" si="58"/>
        <v>5.46</v>
      </c>
      <c r="V116" s="46">
        <v>6.06</v>
      </c>
      <c r="W116" s="47">
        <f t="shared" si="61"/>
        <v>-0.59999999999999964</v>
      </c>
      <c r="X116" s="150"/>
    </row>
    <row r="117" spans="1:24" x14ac:dyDescent="0.25">
      <c r="A117" s="152"/>
      <c r="B117" s="42">
        <f t="shared" si="66"/>
        <v>44409</v>
      </c>
      <c r="C117" s="43">
        <v>10.039999999999999</v>
      </c>
      <c r="D117" s="43">
        <v>9.67</v>
      </c>
      <c r="E117" s="44">
        <f t="shared" si="64"/>
        <v>10.039999999999999</v>
      </c>
      <c r="F117" s="44">
        <f t="shared" si="65"/>
        <v>9.8550000000000004</v>
      </c>
      <c r="G117" s="146"/>
      <c r="H117" s="148"/>
      <c r="I117" s="40"/>
      <c r="J117" s="41"/>
      <c r="K117" s="41"/>
      <c r="L117" s="13"/>
      <c r="M117" s="13"/>
      <c r="N117" s="13"/>
      <c r="O117" s="13"/>
      <c r="P117" s="13"/>
      <c r="Q117" s="144"/>
      <c r="R117" s="48">
        <f t="shared" si="62"/>
        <v>43344</v>
      </c>
      <c r="S117" s="7">
        <v>5.92</v>
      </c>
      <c r="T117" s="7">
        <v>5.73</v>
      </c>
      <c r="U117" s="49">
        <f t="shared" si="58"/>
        <v>5.92</v>
      </c>
      <c r="V117" s="49">
        <v>7.45</v>
      </c>
      <c r="W117" s="50">
        <f t="shared" si="61"/>
        <v>-1.5300000000000002</v>
      </c>
      <c r="X117" s="150"/>
    </row>
    <row r="118" spans="1:24" x14ac:dyDescent="0.25">
      <c r="A118" s="152"/>
      <c r="B118" s="42">
        <f t="shared" si="66"/>
        <v>44440</v>
      </c>
      <c r="C118" s="43">
        <v>9.68</v>
      </c>
      <c r="D118" s="43">
        <v>9.75</v>
      </c>
      <c r="E118" s="44">
        <f t="shared" si="64"/>
        <v>9.75</v>
      </c>
      <c r="F118" s="44">
        <f t="shared" si="65"/>
        <v>9.7149999999999999</v>
      </c>
      <c r="G118" s="146"/>
      <c r="H118" s="148"/>
      <c r="I118" s="40"/>
      <c r="J118" s="41"/>
      <c r="K118" s="41"/>
      <c r="L118" s="13"/>
      <c r="M118" s="13"/>
      <c r="N118" s="13"/>
      <c r="O118" s="13"/>
      <c r="P118" s="13"/>
      <c r="Q118" s="144"/>
      <c r="R118" s="48">
        <f t="shared" si="62"/>
        <v>43374</v>
      </c>
      <c r="S118" s="7">
        <v>7.71</v>
      </c>
      <c r="T118" s="7">
        <v>6.11</v>
      </c>
      <c r="U118" s="49">
        <f t="shared" si="58"/>
        <v>7.71</v>
      </c>
      <c r="V118" s="49">
        <v>6.83</v>
      </c>
      <c r="W118" s="50">
        <f t="shared" si="61"/>
        <v>0.87999999999999989</v>
      </c>
      <c r="X118" s="150"/>
    </row>
    <row r="119" spans="1:24" x14ac:dyDescent="0.25">
      <c r="A119" s="152"/>
      <c r="B119" s="42">
        <f t="shared" si="66"/>
        <v>44470</v>
      </c>
      <c r="C119" s="43">
        <v>9.9</v>
      </c>
      <c r="D119" s="43">
        <v>9.93</v>
      </c>
      <c r="E119" s="44">
        <f t="shared" si="64"/>
        <v>9.93</v>
      </c>
      <c r="F119" s="44">
        <f t="shared" si="65"/>
        <v>9.9149999999999991</v>
      </c>
      <c r="G119" s="146"/>
      <c r="H119" s="148"/>
      <c r="I119" s="40"/>
      <c r="J119" s="41"/>
      <c r="K119" s="41"/>
      <c r="L119" s="13"/>
      <c r="M119" s="13"/>
      <c r="N119" s="13"/>
      <c r="O119" s="13"/>
      <c r="P119" s="13"/>
      <c r="Q119" s="144"/>
      <c r="R119" s="48">
        <f t="shared" si="62"/>
        <v>43405</v>
      </c>
      <c r="S119" s="7">
        <v>6.81</v>
      </c>
      <c r="T119" s="7">
        <v>6.26</v>
      </c>
      <c r="U119" s="49">
        <f t="shared" si="58"/>
        <v>6.81</v>
      </c>
      <c r="V119" s="49">
        <v>5.76</v>
      </c>
      <c r="W119" s="50">
        <f t="shared" si="61"/>
        <v>1.0499999999999998</v>
      </c>
      <c r="X119" s="150"/>
    </row>
    <row r="120" spans="1:24" x14ac:dyDescent="0.25">
      <c r="A120" s="152"/>
      <c r="B120" s="42">
        <f t="shared" si="66"/>
        <v>44501</v>
      </c>
      <c r="C120" s="43">
        <v>11.45</v>
      </c>
      <c r="D120" s="43">
        <v>10.53</v>
      </c>
      <c r="E120" s="44">
        <f t="shared" si="64"/>
        <v>11.45</v>
      </c>
      <c r="F120" s="44">
        <f t="shared" si="65"/>
        <v>10.989999999999998</v>
      </c>
      <c r="G120" s="146"/>
      <c r="H120" s="148"/>
      <c r="I120" s="40"/>
      <c r="J120" s="41"/>
      <c r="K120" s="41"/>
      <c r="L120" s="13"/>
      <c r="M120" s="13"/>
      <c r="N120" s="13"/>
      <c r="O120" s="13"/>
      <c r="P120" s="13"/>
      <c r="Q120" s="144"/>
      <c r="R120" s="48">
        <f t="shared" si="62"/>
        <v>43435</v>
      </c>
      <c r="S120" s="7">
        <v>5.85</v>
      </c>
      <c r="T120" s="7">
        <v>6.42</v>
      </c>
      <c r="U120" s="49">
        <f t="shared" si="58"/>
        <v>6.42</v>
      </c>
      <c r="V120" s="49">
        <v>5.18</v>
      </c>
      <c r="W120" s="50">
        <f t="shared" si="61"/>
        <v>1.2400000000000002</v>
      </c>
      <c r="X120" s="150"/>
    </row>
    <row r="121" spans="1:24" x14ac:dyDescent="0.25">
      <c r="A121" s="152"/>
      <c r="B121" s="42">
        <f t="shared" si="66"/>
        <v>44531</v>
      </c>
      <c r="C121" s="43">
        <v>11.4</v>
      </c>
      <c r="D121" s="43">
        <v>11.52</v>
      </c>
      <c r="E121" s="44">
        <f t="shared" si="64"/>
        <v>11.52</v>
      </c>
      <c r="F121" s="44">
        <f t="shared" si="65"/>
        <v>11.46</v>
      </c>
      <c r="G121" s="146"/>
      <c r="H121" s="148"/>
      <c r="I121" s="40"/>
      <c r="J121" s="41"/>
      <c r="K121" s="41"/>
      <c r="L121" s="13"/>
      <c r="M121" s="13"/>
      <c r="N121" s="13"/>
      <c r="O121" s="13"/>
      <c r="P121" s="13"/>
      <c r="Q121" s="144"/>
      <c r="R121" s="48">
        <f t="shared" si="62"/>
        <v>43466</v>
      </c>
      <c r="S121" s="7">
        <v>5.16</v>
      </c>
      <c r="T121" s="7">
        <v>6.52</v>
      </c>
      <c r="U121" s="49">
        <f t="shared" si="58"/>
        <v>6.52</v>
      </c>
      <c r="V121" s="49">
        <v>5.41</v>
      </c>
      <c r="W121" s="50">
        <f t="shared" si="61"/>
        <v>1.1099999999999994</v>
      </c>
      <c r="X121" s="150"/>
    </row>
    <row r="122" spans="1:24" x14ac:dyDescent="0.25">
      <c r="A122" s="152"/>
      <c r="B122" s="42">
        <f t="shared" si="66"/>
        <v>44562</v>
      </c>
      <c r="C122" s="43">
        <v>10.73</v>
      </c>
      <c r="D122" s="43">
        <v>12.21</v>
      </c>
      <c r="E122" s="44">
        <f t="shared" si="64"/>
        <v>12.21</v>
      </c>
      <c r="F122" s="44">
        <f t="shared" si="65"/>
        <v>11.47</v>
      </c>
      <c r="G122" s="146"/>
      <c r="H122" s="148"/>
      <c r="I122" s="40"/>
      <c r="J122" s="41"/>
      <c r="K122" s="41"/>
      <c r="L122" s="13"/>
      <c r="M122" s="13"/>
      <c r="N122" s="13"/>
      <c r="O122" s="13"/>
      <c r="P122" s="13"/>
      <c r="Q122" s="144"/>
      <c r="R122" s="48">
        <f t="shared" si="62"/>
        <v>43497</v>
      </c>
      <c r="S122" s="7">
        <v>5.47</v>
      </c>
      <c r="T122" s="7">
        <v>6.8</v>
      </c>
      <c r="U122" s="49">
        <f t="shared" si="58"/>
        <v>6.8</v>
      </c>
      <c r="V122" s="49">
        <v>5.2</v>
      </c>
      <c r="W122" s="50">
        <f t="shared" si="61"/>
        <v>1.5999999999999996</v>
      </c>
      <c r="X122" s="150"/>
    </row>
    <row r="123" spans="1:24" x14ac:dyDescent="0.25">
      <c r="A123" s="152"/>
      <c r="B123" s="42">
        <f t="shared" si="66"/>
        <v>44593</v>
      </c>
      <c r="C123" s="43">
        <v>10.43</v>
      </c>
      <c r="D123" s="43">
        <v>12.97</v>
      </c>
      <c r="E123" s="44">
        <f t="shared" si="64"/>
        <v>12.97</v>
      </c>
      <c r="F123" s="44">
        <f t="shared" si="65"/>
        <v>11.7</v>
      </c>
      <c r="G123" s="146"/>
      <c r="H123" s="148"/>
      <c r="I123" s="40"/>
      <c r="J123" s="41"/>
      <c r="K123" s="41"/>
      <c r="L123" s="13"/>
      <c r="M123" s="13"/>
      <c r="N123" s="13"/>
      <c r="O123" s="13"/>
      <c r="P123" s="13"/>
      <c r="Q123" s="144"/>
      <c r="R123" s="48">
        <f t="shared" si="62"/>
        <v>43525</v>
      </c>
      <c r="S123" s="7">
        <v>4.97</v>
      </c>
      <c r="T123" s="7">
        <v>7.25</v>
      </c>
      <c r="U123" s="49">
        <f t="shared" si="58"/>
        <v>7.25</v>
      </c>
      <c r="V123" s="49">
        <v>6.35</v>
      </c>
      <c r="W123" s="50">
        <f t="shared" si="61"/>
        <v>0.90000000000000036</v>
      </c>
      <c r="X123" s="150"/>
    </row>
    <row r="124" spans="1:24" x14ac:dyDescent="0.25">
      <c r="A124" s="152"/>
      <c r="B124" s="42">
        <f t="shared" si="66"/>
        <v>44621</v>
      </c>
      <c r="C124" s="43">
        <v>10.59</v>
      </c>
      <c r="D124" s="43">
        <v>13.71</v>
      </c>
      <c r="E124" s="44">
        <f t="shared" si="64"/>
        <v>13.71</v>
      </c>
      <c r="F124" s="44">
        <f t="shared" si="65"/>
        <v>12.15</v>
      </c>
      <c r="G124" s="146"/>
      <c r="H124" s="148"/>
      <c r="I124" s="40"/>
      <c r="J124" s="41"/>
      <c r="K124" s="41"/>
      <c r="L124" s="13"/>
      <c r="M124" s="13"/>
      <c r="N124" s="13"/>
      <c r="O124" s="13"/>
      <c r="P124" s="13"/>
      <c r="Q124" s="144"/>
      <c r="R124" s="48">
        <f t="shared" si="62"/>
        <v>43556</v>
      </c>
      <c r="S124" s="7">
        <v>6.35</v>
      </c>
      <c r="T124" s="7">
        <v>7.05</v>
      </c>
      <c r="U124" s="49">
        <f t="shared" si="58"/>
        <v>7.05</v>
      </c>
      <c r="V124" s="49">
        <v>7.34</v>
      </c>
      <c r="W124" s="50">
        <f t="shared" si="61"/>
        <v>-0.29000000000000004</v>
      </c>
      <c r="X124" s="150"/>
    </row>
    <row r="125" spans="1:24" x14ac:dyDescent="0.25">
      <c r="A125" s="152"/>
      <c r="B125" s="42">
        <f t="shared" si="66"/>
        <v>44652</v>
      </c>
      <c r="C125" s="43">
        <v>11.97</v>
      </c>
      <c r="D125" s="43">
        <v>14.51</v>
      </c>
      <c r="E125" s="44">
        <f t="shared" si="64"/>
        <v>14.51</v>
      </c>
      <c r="F125" s="44">
        <f t="shared" si="65"/>
        <v>13.24</v>
      </c>
      <c r="G125" s="146"/>
      <c r="H125" s="148"/>
      <c r="I125" s="40"/>
      <c r="J125" s="41"/>
      <c r="K125" s="41"/>
      <c r="L125" s="13"/>
      <c r="M125" s="13"/>
      <c r="N125" s="13"/>
      <c r="O125" s="13"/>
      <c r="P125" s="13"/>
      <c r="Q125" s="144"/>
      <c r="R125" s="48">
        <f t="shared" si="62"/>
        <v>43586</v>
      </c>
      <c r="S125" s="7">
        <v>7.14</v>
      </c>
      <c r="T125" s="7">
        <v>7.02</v>
      </c>
      <c r="U125" s="49">
        <f t="shared" si="58"/>
        <v>7.14</v>
      </c>
      <c r="V125" s="49">
        <v>7.65</v>
      </c>
      <c r="W125" s="50">
        <f t="shared" si="61"/>
        <v>-0.51000000000000068</v>
      </c>
      <c r="X125" s="150"/>
    </row>
    <row r="126" spans="1:24" x14ac:dyDescent="0.25">
      <c r="A126" s="152"/>
      <c r="B126" s="42">
        <f t="shared" si="66"/>
        <v>44682</v>
      </c>
      <c r="C126" s="43">
        <v>13.68</v>
      </c>
      <c r="D126" s="43">
        <v>14.82</v>
      </c>
      <c r="E126" s="44">
        <f t="shared" si="64"/>
        <v>14.82</v>
      </c>
      <c r="F126" s="44">
        <f t="shared" si="65"/>
        <v>14.25</v>
      </c>
      <c r="G126" s="146"/>
      <c r="H126" s="148"/>
      <c r="I126" s="40"/>
      <c r="J126" s="41"/>
      <c r="K126" s="41"/>
      <c r="L126" s="13"/>
      <c r="M126" s="13"/>
      <c r="N126" s="13"/>
      <c r="O126" s="13"/>
      <c r="P126" s="13"/>
      <c r="Q126" s="144"/>
      <c r="R126" s="48">
        <f t="shared" si="62"/>
        <v>43617</v>
      </c>
      <c r="S126" s="7">
        <v>7.74</v>
      </c>
      <c r="T126" s="7">
        <v>7.56</v>
      </c>
      <c r="U126" s="49">
        <f t="shared" si="58"/>
        <v>7.74</v>
      </c>
      <c r="V126" s="49">
        <v>7.22</v>
      </c>
      <c r="W126" s="50">
        <f t="shared" si="61"/>
        <v>0.52000000000000046</v>
      </c>
      <c r="X126" s="150"/>
    </row>
    <row r="127" spans="1:24" x14ac:dyDescent="0.25">
      <c r="A127" s="152"/>
      <c r="B127" s="42">
        <f t="shared" si="66"/>
        <v>44713</v>
      </c>
      <c r="C127" s="43">
        <v>15.04</v>
      </c>
      <c r="D127" s="43">
        <v>14.8</v>
      </c>
      <c r="E127" s="44">
        <f t="shared" si="64"/>
        <v>15.04</v>
      </c>
      <c r="F127" s="44">
        <f t="shared" si="65"/>
        <v>14.92</v>
      </c>
      <c r="G127" s="146"/>
      <c r="H127" s="148"/>
      <c r="I127" s="40"/>
      <c r="J127" s="41"/>
      <c r="K127" s="41"/>
      <c r="L127" s="13"/>
      <c r="M127" s="13"/>
      <c r="N127" s="13"/>
      <c r="O127" s="13"/>
      <c r="P127" s="13"/>
      <c r="Q127" s="144"/>
      <c r="R127" s="48">
        <f t="shared" si="62"/>
        <v>43647</v>
      </c>
      <c r="S127" s="7">
        <v>7.09</v>
      </c>
      <c r="T127" s="7">
        <v>7.78</v>
      </c>
      <c r="U127" s="49">
        <f t="shared" si="58"/>
        <v>7.78</v>
      </c>
      <c r="V127" s="49">
        <v>8.4499999999999993</v>
      </c>
      <c r="W127" s="50">
        <f t="shared" si="61"/>
        <v>-0.66999999999999904</v>
      </c>
      <c r="X127" s="150"/>
    </row>
    <row r="128" spans="1:24" ht="15.75" thickBot="1" x14ac:dyDescent="0.3">
      <c r="A128" s="152"/>
      <c r="B128" s="51">
        <f t="shared" si="66"/>
        <v>44743</v>
      </c>
      <c r="C128" s="52">
        <v>13.07</v>
      </c>
      <c r="D128" s="52">
        <v>14.72</v>
      </c>
      <c r="E128" s="53">
        <f t="shared" si="64"/>
        <v>14.72</v>
      </c>
      <c r="F128" s="53">
        <f t="shared" si="65"/>
        <v>13.895</v>
      </c>
      <c r="G128" s="147"/>
      <c r="H128" s="148"/>
      <c r="I128" s="40"/>
      <c r="J128" s="41"/>
      <c r="K128" s="41"/>
      <c r="L128" s="13"/>
      <c r="M128" s="13"/>
      <c r="N128" s="13"/>
      <c r="O128" s="13"/>
      <c r="P128" s="13"/>
      <c r="Q128" s="144"/>
      <c r="R128" s="48">
        <f t="shared" si="62"/>
        <v>43678</v>
      </c>
      <c r="S128" s="7">
        <v>8.27</v>
      </c>
      <c r="T128" s="7">
        <v>7.87</v>
      </c>
      <c r="U128" s="49">
        <f t="shared" si="58"/>
        <v>8.27</v>
      </c>
      <c r="V128" s="49">
        <v>8.6</v>
      </c>
      <c r="W128" s="50">
        <f t="shared" si="61"/>
        <v>-0.33000000000000007</v>
      </c>
      <c r="X128" s="150"/>
    </row>
    <row r="129" spans="1:24" ht="15.75" thickBot="1" x14ac:dyDescent="0.3">
      <c r="A129" s="54"/>
      <c r="B129" s="55" t="s">
        <v>35</v>
      </c>
      <c r="C129" s="56">
        <f>AVERAGE(C105:C128)</f>
        <v>12.372083333333334</v>
      </c>
      <c r="D129" s="56">
        <f>AVERAGE(D105:D128)</f>
        <v>10.377916666666668</v>
      </c>
      <c r="E129" s="56">
        <f>AVERAGE(E105:E128)</f>
        <v>12.900833333333336</v>
      </c>
      <c r="F129" s="56">
        <f>AVERAGE(F105:F128)</f>
        <v>11.375</v>
      </c>
      <c r="G129" s="57">
        <f>ROUNDDOWN(E129-F129,2)</f>
        <v>1.52</v>
      </c>
      <c r="H129" s="21"/>
      <c r="I129" s="40"/>
      <c r="J129" s="41"/>
      <c r="K129" s="41"/>
      <c r="L129" s="13"/>
      <c r="M129" s="13"/>
      <c r="N129" s="13"/>
      <c r="O129" s="13"/>
      <c r="P129" s="13"/>
      <c r="Q129" s="144"/>
      <c r="R129" s="48">
        <f t="shared" si="62"/>
        <v>43709</v>
      </c>
      <c r="S129" s="7">
        <v>8.49</v>
      </c>
      <c r="T129" s="7">
        <v>7.76</v>
      </c>
      <c r="U129" s="49">
        <f t="shared" si="58"/>
        <v>8.49</v>
      </c>
      <c r="V129" s="49">
        <v>9.91</v>
      </c>
      <c r="W129" s="50">
        <f t="shared" si="61"/>
        <v>-1.42</v>
      </c>
      <c r="X129" s="22"/>
    </row>
    <row r="130" spans="1:24" x14ac:dyDescent="0.25">
      <c r="A130" s="145" t="s">
        <v>47</v>
      </c>
      <c r="B130" s="58">
        <f>+B117</f>
        <v>44409</v>
      </c>
      <c r="C130" s="59">
        <v>10.039999999999999</v>
      </c>
      <c r="D130" s="59">
        <v>9.67</v>
      </c>
      <c r="E130" s="60">
        <f t="shared" ref="E130:E153" si="67">MAX(C130:D130)</f>
        <v>10.039999999999999</v>
      </c>
      <c r="F130" s="60">
        <f t="shared" ref="F130:F153" si="68">AVERAGE(C130:D130)</f>
        <v>9.8550000000000004</v>
      </c>
      <c r="G130" s="146" t="s">
        <v>30</v>
      </c>
      <c r="H130" s="148"/>
      <c r="I130" s="40"/>
      <c r="J130" s="41"/>
      <c r="K130" s="41"/>
      <c r="L130" s="13"/>
      <c r="M130" s="13"/>
      <c r="N130" s="13"/>
      <c r="O130" s="13"/>
      <c r="P130" s="13"/>
      <c r="Q130" s="144"/>
      <c r="R130" s="48">
        <f t="shared" si="62"/>
        <v>43739</v>
      </c>
      <c r="S130" s="7">
        <v>9.26</v>
      </c>
      <c r="T130" s="7">
        <v>7.84</v>
      </c>
      <c r="U130" s="49">
        <f t="shared" si="58"/>
        <v>9.26</v>
      </c>
      <c r="V130" s="49">
        <v>10.68</v>
      </c>
      <c r="W130" s="50">
        <f t="shared" si="61"/>
        <v>-1.42</v>
      </c>
      <c r="X130" s="150"/>
    </row>
    <row r="131" spans="1:24" x14ac:dyDescent="0.25">
      <c r="A131" s="145"/>
      <c r="B131" s="58">
        <f t="shared" ref="B131:B153" si="69">EDATE(B130,1)</f>
        <v>44440</v>
      </c>
      <c r="C131" s="59">
        <v>9.68</v>
      </c>
      <c r="D131" s="59">
        <v>9.75</v>
      </c>
      <c r="E131" s="60">
        <f t="shared" si="67"/>
        <v>9.75</v>
      </c>
      <c r="F131" s="60">
        <f t="shared" si="68"/>
        <v>9.7149999999999999</v>
      </c>
      <c r="G131" s="146"/>
      <c r="H131" s="148"/>
      <c r="I131" s="40"/>
      <c r="J131" s="41"/>
      <c r="K131" s="41"/>
      <c r="L131" s="13"/>
      <c r="M131" s="13"/>
      <c r="N131" s="13"/>
      <c r="O131" s="13"/>
      <c r="P131" s="13"/>
      <c r="Q131" s="144"/>
      <c r="R131" s="48">
        <f t="shared" si="62"/>
        <v>43770</v>
      </c>
      <c r="S131" s="7">
        <v>10.42</v>
      </c>
      <c r="T131" s="7">
        <v>8.32</v>
      </c>
      <c r="U131" s="49">
        <f t="shared" si="58"/>
        <v>10.42</v>
      </c>
      <c r="V131" s="49">
        <v>12.78</v>
      </c>
      <c r="W131" s="50">
        <f t="shared" si="61"/>
        <v>-2.3599999999999994</v>
      </c>
      <c r="X131" s="150"/>
    </row>
    <row r="132" spans="1:24" x14ac:dyDescent="0.25">
      <c r="A132" s="145"/>
      <c r="B132" s="58">
        <f t="shared" si="69"/>
        <v>44470</v>
      </c>
      <c r="C132" s="59">
        <v>9.9</v>
      </c>
      <c r="D132" s="59">
        <v>9.93</v>
      </c>
      <c r="E132" s="60">
        <f t="shared" si="67"/>
        <v>9.93</v>
      </c>
      <c r="F132" s="60">
        <f t="shared" si="68"/>
        <v>9.9149999999999991</v>
      </c>
      <c r="G132" s="146"/>
      <c r="H132" s="148"/>
      <c r="I132" s="40"/>
      <c r="J132" s="41"/>
      <c r="K132" s="41"/>
      <c r="L132" s="13"/>
      <c r="M132" s="13"/>
      <c r="N132" s="13"/>
      <c r="O132" s="13"/>
      <c r="P132" s="13"/>
      <c r="Q132" s="144"/>
      <c r="R132" s="48">
        <f t="shared" si="62"/>
        <v>43800</v>
      </c>
      <c r="S132" s="7">
        <v>13.01</v>
      </c>
      <c r="T132" s="7">
        <v>8.73</v>
      </c>
      <c r="U132" s="49">
        <f t="shared" si="58"/>
        <v>13.01</v>
      </c>
      <c r="V132" s="49">
        <v>12.11</v>
      </c>
      <c r="W132" s="50">
        <f t="shared" si="61"/>
        <v>0.90000000000000036</v>
      </c>
      <c r="X132" s="150"/>
    </row>
    <row r="133" spans="1:24" x14ac:dyDescent="0.25">
      <c r="A133" s="145"/>
      <c r="B133" s="58">
        <f t="shared" si="69"/>
        <v>44501</v>
      </c>
      <c r="C133" s="59">
        <v>11.45</v>
      </c>
      <c r="D133" s="59">
        <v>10.53</v>
      </c>
      <c r="E133" s="60">
        <f t="shared" si="67"/>
        <v>11.45</v>
      </c>
      <c r="F133" s="60">
        <f t="shared" si="68"/>
        <v>10.989999999999998</v>
      </c>
      <c r="G133" s="146"/>
      <c r="H133" s="148"/>
      <c r="I133" s="40"/>
      <c r="J133" s="41"/>
      <c r="K133" s="41"/>
      <c r="L133" s="13"/>
      <c r="M133" s="13"/>
      <c r="N133" s="13"/>
      <c r="O133" s="13"/>
      <c r="P133" s="13"/>
      <c r="Q133" s="144"/>
      <c r="R133" s="48">
        <f t="shared" si="62"/>
        <v>43831</v>
      </c>
      <c r="S133" s="7">
        <v>12.65</v>
      </c>
      <c r="T133" s="7">
        <v>9.2799999999999994</v>
      </c>
      <c r="U133" s="49">
        <f t="shared" si="58"/>
        <v>12.65</v>
      </c>
      <c r="V133" s="49">
        <v>10.01</v>
      </c>
      <c r="W133" s="50">
        <f t="shared" si="61"/>
        <v>2.6400000000000006</v>
      </c>
      <c r="X133" s="150"/>
    </row>
    <row r="134" spans="1:24" x14ac:dyDescent="0.25">
      <c r="A134" s="145"/>
      <c r="B134" s="58">
        <f t="shared" si="69"/>
        <v>44531</v>
      </c>
      <c r="C134" s="59">
        <v>11.4</v>
      </c>
      <c r="D134" s="59">
        <v>11.52</v>
      </c>
      <c r="E134" s="60">
        <f t="shared" si="67"/>
        <v>11.52</v>
      </c>
      <c r="F134" s="60">
        <f t="shared" si="68"/>
        <v>11.46</v>
      </c>
      <c r="G134" s="146"/>
      <c r="H134" s="148"/>
      <c r="I134" s="40"/>
      <c r="J134" s="41"/>
      <c r="K134" s="41"/>
      <c r="L134" s="13"/>
      <c r="M134" s="13"/>
      <c r="N134" s="13"/>
      <c r="O134" s="13"/>
      <c r="P134" s="13"/>
      <c r="Q134" s="144"/>
      <c r="R134" s="48">
        <f t="shared" si="62"/>
        <v>43862</v>
      </c>
      <c r="S134" s="7">
        <v>9.9</v>
      </c>
      <c r="T134" s="7">
        <v>9.5399999999999991</v>
      </c>
      <c r="U134" s="49">
        <f t="shared" si="58"/>
        <v>9.9</v>
      </c>
      <c r="V134" s="49">
        <v>10.43</v>
      </c>
      <c r="W134" s="50">
        <f t="shared" si="61"/>
        <v>-0.52999999999999936</v>
      </c>
      <c r="X134" s="150"/>
    </row>
    <row r="135" spans="1:24" x14ac:dyDescent="0.25">
      <c r="A135" s="145"/>
      <c r="B135" s="58">
        <f t="shared" si="69"/>
        <v>44562</v>
      </c>
      <c r="C135" s="59">
        <v>10.73</v>
      </c>
      <c r="D135" s="59">
        <v>12.21</v>
      </c>
      <c r="E135" s="60">
        <f t="shared" si="67"/>
        <v>12.21</v>
      </c>
      <c r="F135" s="60">
        <f t="shared" si="68"/>
        <v>11.47</v>
      </c>
      <c r="G135" s="146"/>
      <c r="H135" s="148"/>
      <c r="I135" s="40"/>
      <c r="J135" s="41"/>
      <c r="K135" s="41"/>
      <c r="L135" s="13"/>
      <c r="M135" s="13"/>
      <c r="N135" s="13"/>
      <c r="O135" s="13"/>
      <c r="P135" s="13"/>
      <c r="Q135" s="144"/>
      <c r="R135" s="48">
        <f t="shared" si="62"/>
        <v>43891</v>
      </c>
      <c r="S135" s="7">
        <v>10.47</v>
      </c>
      <c r="T135" s="7">
        <v>9.68</v>
      </c>
      <c r="U135" s="49">
        <f t="shared" si="58"/>
        <v>10.47</v>
      </c>
      <c r="V135" s="49">
        <v>9.8800000000000008</v>
      </c>
      <c r="W135" s="50">
        <f t="shared" si="61"/>
        <v>0.58999999999999986</v>
      </c>
      <c r="X135" s="150"/>
    </row>
    <row r="136" spans="1:24" x14ac:dyDescent="0.25">
      <c r="A136" s="145"/>
      <c r="B136" s="58">
        <f t="shared" si="69"/>
        <v>44593</v>
      </c>
      <c r="C136" s="59">
        <v>10.43</v>
      </c>
      <c r="D136" s="59">
        <v>12.97</v>
      </c>
      <c r="E136" s="60">
        <f t="shared" si="67"/>
        <v>12.97</v>
      </c>
      <c r="F136" s="60">
        <f t="shared" si="68"/>
        <v>11.7</v>
      </c>
      <c r="G136" s="146"/>
      <c r="H136" s="148"/>
      <c r="I136" s="40"/>
      <c r="J136" s="41"/>
      <c r="K136" s="41"/>
      <c r="L136" s="13"/>
      <c r="M136" s="13"/>
      <c r="N136" s="13"/>
      <c r="O136" s="13"/>
      <c r="P136" s="13"/>
      <c r="Q136" s="144"/>
      <c r="R136" s="48">
        <f t="shared" si="62"/>
        <v>43922</v>
      </c>
      <c r="S136" s="7">
        <v>10.039999999999999</v>
      </c>
      <c r="T136" s="7">
        <v>8.85</v>
      </c>
      <c r="U136" s="49">
        <f t="shared" si="58"/>
        <v>10.039999999999999</v>
      </c>
      <c r="V136" s="49">
        <v>8.75</v>
      </c>
      <c r="W136" s="50">
        <f t="shared" si="61"/>
        <v>1.2899999999999991</v>
      </c>
      <c r="X136" s="150"/>
    </row>
    <row r="137" spans="1:24" x14ac:dyDescent="0.25">
      <c r="A137" s="145"/>
      <c r="B137" s="58">
        <f t="shared" si="69"/>
        <v>44621</v>
      </c>
      <c r="C137" s="59">
        <v>10.59</v>
      </c>
      <c r="D137" s="59">
        <v>13.71</v>
      </c>
      <c r="E137" s="60">
        <f t="shared" si="67"/>
        <v>13.71</v>
      </c>
      <c r="F137" s="60">
        <f t="shared" si="68"/>
        <v>12.15</v>
      </c>
      <c r="G137" s="146"/>
      <c r="H137" s="149"/>
      <c r="Q137" s="144"/>
      <c r="R137" s="48">
        <f t="shared" si="62"/>
        <v>43952</v>
      </c>
      <c r="S137" s="7">
        <v>8.93</v>
      </c>
      <c r="T137" s="7">
        <v>7.03</v>
      </c>
      <c r="U137" s="49">
        <f t="shared" si="58"/>
        <v>8.93</v>
      </c>
      <c r="V137" s="49">
        <v>7.59</v>
      </c>
      <c r="W137" s="50">
        <f t="shared" si="61"/>
        <v>1.3399999999999999</v>
      </c>
      <c r="X137" s="146"/>
    </row>
    <row r="138" spans="1:24" x14ac:dyDescent="0.25">
      <c r="A138" s="145"/>
      <c r="B138" s="58">
        <f t="shared" si="69"/>
        <v>44652</v>
      </c>
      <c r="C138" s="59">
        <v>11.97</v>
      </c>
      <c r="D138" s="59">
        <v>14.51</v>
      </c>
      <c r="E138" s="60">
        <f t="shared" si="67"/>
        <v>14.51</v>
      </c>
      <c r="F138" s="60">
        <f t="shared" si="68"/>
        <v>13.24</v>
      </c>
      <c r="G138" s="146"/>
      <c r="H138" s="149"/>
      <c r="Q138" s="144"/>
      <c r="R138" s="48">
        <f t="shared" si="62"/>
        <v>43983</v>
      </c>
      <c r="S138" s="7">
        <v>6.68</v>
      </c>
      <c r="T138" s="7">
        <v>5.99</v>
      </c>
      <c r="U138" s="49">
        <f t="shared" si="58"/>
        <v>6.68</v>
      </c>
      <c r="V138" s="49">
        <v>15.06</v>
      </c>
      <c r="W138" s="50">
        <f t="shared" si="61"/>
        <v>-8.3800000000000008</v>
      </c>
      <c r="X138" s="146"/>
    </row>
    <row r="139" spans="1:24" x14ac:dyDescent="0.25">
      <c r="A139" s="145"/>
      <c r="B139" s="58">
        <f t="shared" si="69"/>
        <v>44682</v>
      </c>
      <c r="C139" s="59">
        <v>13.68</v>
      </c>
      <c r="D139" s="59">
        <v>14.82</v>
      </c>
      <c r="E139" s="60">
        <f t="shared" si="67"/>
        <v>14.82</v>
      </c>
      <c r="F139" s="60">
        <f t="shared" si="68"/>
        <v>14.25</v>
      </c>
      <c r="G139" s="146"/>
      <c r="H139" s="149"/>
      <c r="Q139" s="144"/>
      <c r="R139" s="48">
        <f t="shared" si="62"/>
        <v>44013</v>
      </c>
      <c r="S139" s="7">
        <v>13.29</v>
      </c>
      <c r="T139" s="7">
        <v>6.46</v>
      </c>
      <c r="U139" s="49">
        <f t="shared" si="58"/>
        <v>13.29</v>
      </c>
      <c r="V139" s="49">
        <v>18.329999999999998</v>
      </c>
      <c r="W139" s="50">
        <f t="shared" si="61"/>
        <v>-5.0399999999999991</v>
      </c>
      <c r="X139" s="146"/>
    </row>
    <row r="140" spans="1:24" x14ac:dyDescent="0.25">
      <c r="A140" s="145"/>
      <c r="B140" s="58">
        <f t="shared" si="69"/>
        <v>44713</v>
      </c>
      <c r="C140" s="59">
        <v>15.04</v>
      </c>
      <c r="D140" s="59">
        <v>14.8</v>
      </c>
      <c r="E140" s="60">
        <f t="shared" si="67"/>
        <v>15.04</v>
      </c>
      <c r="F140" s="60">
        <f t="shared" si="68"/>
        <v>14.92</v>
      </c>
      <c r="G140" s="146"/>
      <c r="H140" s="149"/>
      <c r="Q140" s="144"/>
      <c r="R140" s="48">
        <f t="shared" si="62"/>
        <v>44044</v>
      </c>
      <c r="S140" s="7">
        <v>18.079999999999998</v>
      </c>
      <c r="T140" s="7">
        <v>7.12</v>
      </c>
      <c r="U140" s="49">
        <f t="shared" si="58"/>
        <v>18.079999999999998</v>
      </c>
      <c r="V140" s="49">
        <v>14.58</v>
      </c>
      <c r="W140" s="50">
        <f t="shared" si="61"/>
        <v>3.4999999999999982</v>
      </c>
      <c r="X140" s="146"/>
    </row>
    <row r="141" spans="1:24" x14ac:dyDescent="0.25">
      <c r="A141" s="145"/>
      <c r="B141" s="58">
        <f t="shared" si="69"/>
        <v>44743</v>
      </c>
      <c r="C141" s="59">
        <v>13.07</v>
      </c>
      <c r="D141" s="59">
        <v>14.72</v>
      </c>
      <c r="E141" s="60">
        <f t="shared" si="67"/>
        <v>14.72</v>
      </c>
      <c r="F141" s="60">
        <f t="shared" si="68"/>
        <v>13.895</v>
      </c>
      <c r="G141" s="146"/>
      <c r="H141" s="149"/>
      <c r="Q141" s="144"/>
      <c r="R141" s="48">
        <f t="shared" si="62"/>
        <v>44075</v>
      </c>
      <c r="S141" s="7">
        <v>17.43</v>
      </c>
      <c r="T141" s="7">
        <v>7.13</v>
      </c>
      <c r="U141" s="49">
        <f t="shared" si="58"/>
        <v>17.43</v>
      </c>
      <c r="V141" s="49">
        <v>11.25</v>
      </c>
      <c r="W141" s="50">
        <f t="shared" si="61"/>
        <v>6.18</v>
      </c>
      <c r="X141" s="146"/>
    </row>
    <row r="142" spans="1:24" x14ac:dyDescent="0.25">
      <c r="A142" s="145"/>
      <c r="B142" s="58">
        <f t="shared" si="69"/>
        <v>44774</v>
      </c>
      <c r="C142" s="59">
        <v>11.19</v>
      </c>
      <c r="D142" s="59">
        <v>14.83</v>
      </c>
      <c r="E142" s="60">
        <f t="shared" si="67"/>
        <v>14.83</v>
      </c>
      <c r="F142" s="60">
        <f t="shared" si="68"/>
        <v>13.01</v>
      </c>
      <c r="G142" s="146"/>
      <c r="H142" s="149"/>
      <c r="Q142" s="144"/>
      <c r="R142" s="48">
        <f t="shared" si="62"/>
        <v>44105</v>
      </c>
      <c r="S142" s="7">
        <v>11.01</v>
      </c>
      <c r="T142" s="7">
        <v>7.45</v>
      </c>
      <c r="U142" s="49">
        <f t="shared" si="58"/>
        <v>11.01</v>
      </c>
      <c r="V142" s="49">
        <v>16.45</v>
      </c>
      <c r="W142" s="50">
        <f t="shared" si="61"/>
        <v>-5.4399999999999995</v>
      </c>
      <c r="X142" s="146"/>
    </row>
    <row r="143" spans="1:24" x14ac:dyDescent="0.25">
      <c r="A143" s="145"/>
      <c r="B143" s="58">
        <f t="shared" si="69"/>
        <v>44805</v>
      </c>
      <c r="C143" s="59">
        <v>8.84</v>
      </c>
      <c r="D143" s="59">
        <v>13.82</v>
      </c>
      <c r="E143" s="60">
        <f t="shared" si="67"/>
        <v>13.82</v>
      </c>
      <c r="F143" s="60">
        <f t="shared" si="68"/>
        <v>11.33</v>
      </c>
      <c r="G143" s="146"/>
      <c r="H143" s="149"/>
      <c r="Q143" s="144"/>
      <c r="R143" s="48">
        <f t="shared" si="62"/>
        <v>44136</v>
      </c>
      <c r="S143" s="7">
        <v>16.07</v>
      </c>
      <c r="T143" s="7">
        <v>8</v>
      </c>
      <c r="U143" s="49">
        <f t="shared" si="58"/>
        <v>16.07</v>
      </c>
      <c r="V143" s="49">
        <v>18.55</v>
      </c>
      <c r="W143" s="50">
        <f t="shared" si="61"/>
        <v>-2.4800000000000004</v>
      </c>
      <c r="X143" s="146"/>
    </row>
    <row r="144" spans="1:24" x14ac:dyDescent="0.25">
      <c r="A144" s="145"/>
      <c r="B144" s="58">
        <f t="shared" si="69"/>
        <v>44835</v>
      </c>
      <c r="C144" s="59">
        <v>7.04</v>
      </c>
      <c r="D144" s="59">
        <v>12.67</v>
      </c>
      <c r="E144" s="60">
        <f t="shared" si="67"/>
        <v>12.67</v>
      </c>
      <c r="F144" s="60">
        <f t="shared" si="68"/>
        <v>9.8550000000000004</v>
      </c>
      <c r="G144" s="146"/>
      <c r="H144" s="149"/>
      <c r="Q144" s="144"/>
      <c r="R144" s="48">
        <f t="shared" si="62"/>
        <v>44166</v>
      </c>
      <c r="S144" s="7">
        <v>20.07</v>
      </c>
      <c r="T144" s="7">
        <v>8.2100000000000009</v>
      </c>
      <c r="U144" s="49">
        <f t="shared" ref="U144:U151" si="70">MAX(S144:T144)</f>
        <v>20.07</v>
      </c>
      <c r="V144" s="49">
        <v>10.71</v>
      </c>
      <c r="W144" s="50">
        <f t="shared" si="61"/>
        <v>9.36</v>
      </c>
      <c r="X144" s="146"/>
    </row>
    <row r="145" spans="1:24" x14ac:dyDescent="0.25">
      <c r="A145" s="145"/>
      <c r="B145" s="58">
        <f t="shared" si="69"/>
        <v>44866</v>
      </c>
      <c r="C145" s="59">
        <v>9.17</v>
      </c>
      <c r="D145" s="59">
        <v>12.61</v>
      </c>
      <c r="E145" s="60">
        <f t="shared" si="67"/>
        <v>12.61</v>
      </c>
      <c r="F145" s="60">
        <f t="shared" si="68"/>
        <v>10.89</v>
      </c>
      <c r="G145" s="146"/>
      <c r="H145" s="149"/>
      <c r="Q145" s="144"/>
      <c r="R145" s="48">
        <f t="shared" ref="R145:R151" si="71">EDATE(R144,1)</f>
        <v>44197</v>
      </c>
      <c r="S145" s="7">
        <v>10.25</v>
      </c>
      <c r="T145" s="7">
        <v>8.33</v>
      </c>
      <c r="U145" s="49">
        <f t="shared" si="70"/>
        <v>10.25</v>
      </c>
      <c r="V145" s="49">
        <v>10.99</v>
      </c>
      <c r="W145" s="50">
        <f t="shared" ref="W145:W151" si="72">+U145-V145</f>
        <v>-0.74000000000000021</v>
      </c>
      <c r="X145" s="146"/>
    </row>
    <row r="146" spans="1:24" x14ac:dyDescent="0.25">
      <c r="A146" s="145"/>
      <c r="B146" s="58">
        <f t="shared" si="69"/>
        <v>44896</v>
      </c>
      <c r="C146" s="59">
        <v>9.6300000000000008</v>
      </c>
      <c r="D146" s="59">
        <v>11.78</v>
      </c>
      <c r="E146" s="60">
        <f t="shared" si="67"/>
        <v>11.78</v>
      </c>
      <c r="F146" s="60">
        <f t="shared" si="68"/>
        <v>10.705</v>
      </c>
      <c r="G146" s="146"/>
      <c r="H146" s="149"/>
      <c r="Q146" s="144"/>
      <c r="R146" s="48">
        <f t="shared" si="71"/>
        <v>44228</v>
      </c>
      <c r="S146" s="7">
        <v>10.68</v>
      </c>
      <c r="T146" s="7">
        <v>8.57</v>
      </c>
      <c r="U146" s="49">
        <f t="shared" si="70"/>
        <v>10.68</v>
      </c>
      <c r="V146" s="49">
        <v>11.11</v>
      </c>
      <c r="W146" s="50">
        <f t="shared" si="72"/>
        <v>-0.42999999999999972</v>
      </c>
      <c r="X146" s="146"/>
    </row>
    <row r="147" spans="1:24" x14ac:dyDescent="0.25">
      <c r="A147" s="145"/>
      <c r="B147" s="58">
        <f t="shared" si="69"/>
        <v>44927</v>
      </c>
      <c r="C147" s="59">
        <v>9.5399999999999991</v>
      </c>
      <c r="D147" s="59">
        <v>11.62</v>
      </c>
      <c r="E147" s="60">
        <f t="shared" si="67"/>
        <v>11.62</v>
      </c>
      <c r="F147" s="60">
        <f t="shared" si="68"/>
        <v>10.579999999999998</v>
      </c>
      <c r="G147" s="146"/>
      <c r="H147" s="149"/>
      <c r="Q147" s="144"/>
      <c r="R147" s="48">
        <f t="shared" si="71"/>
        <v>44256</v>
      </c>
      <c r="S147" s="7">
        <v>11.1</v>
      </c>
      <c r="T147" s="7">
        <v>8.66</v>
      </c>
      <c r="U147" s="49">
        <f t="shared" si="70"/>
        <v>11.1</v>
      </c>
      <c r="V147" s="49">
        <v>10.51</v>
      </c>
      <c r="W147" s="50">
        <f t="shared" si="72"/>
        <v>0.58999999999999986</v>
      </c>
      <c r="X147" s="146"/>
    </row>
    <row r="148" spans="1:24" x14ac:dyDescent="0.25">
      <c r="A148" s="145"/>
      <c r="B148" s="58">
        <f t="shared" si="69"/>
        <v>44958</v>
      </c>
      <c r="C148" s="59">
        <v>10.28</v>
      </c>
      <c r="D148" s="59">
        <v>11</v>
      </c>
      <c r="E148" s="60">
        <f t="shared" si="67"/>
        <v>11</v>
      </c>
      <c r="F148" s="60">
        <f t="shared" si="68"/>
        <v>10.64</v>
      </c>
      <c r="G148" s="146"/>
      <c r="H148" s="149"/>
      <c r="Q148" s="144"/>
      <c r="R148" s="48">
        <f t="shared" si="71"/>
        <v>44287</v>
      </c>
      <c r="S148" s="7">
        <v>10.19</v>
      </c>
      <c r="T148" s="7">
        <v>8.33</v>
      </c>
      <c r="U148" s="49">
        <f t="shared" si="70"/>
        <v>10.19</v>
      </c>
      <c r="V148" s="49">
        <v>11.24</v>
      </c>
      <c r="W148" s="50">
        <f t="shared" si="72"/>
        <v>-1.0500000000000007</v>
      </c>
      <c r="X148" s="146"/>
    </row>
    <row r="149" spans="1:24" x14ac:dyDescent="0.25">
      <c r="A149" s="145"/>
      <c r="B149" s="58">
        <f t="shared" si="69"/>
        <v>44986</v>
      </c>
      <c r="C149" s="59">
        <v>8.49</v>
      </c>
      <c r="D149" s="59">
        <v>9.6</v>
      </c>
      <c r="E149" s="60">
        <f t="shared" si="67"/>
        <v>9.6</v>
      </c>
      <c r="F149" s="60">
        <f t="shared" si="68"/>
        <v>9.0449999999999999</v>
      </c>
      <c r="G149" s="146"/>
      <c r="H149" s="149"/>
      <c r="Q149" s="144"/>
      <c r="R149" s="48">
        <f t="shared" si="71"/>
        <v>44317</v>
      </c>
      <c r="S149" s="7">
        <v>10.75</v>
      </c>
      <c r="T149" s="7">
        <v>8.8800000000000008</v>
      </c>
      <c r="U149" s="49">
        <f t="shared" si="70"/>
        <v>10.75</v>
      </c>
      <c r="V149" s="49">
        <v>12.45</v>
      </c>
      <c r="W149" s="50">
        <f t="shared" si="72"/>
        <v>-1.6999999999999993</v>
      </c>
      <c r="X149" s="146"/>
    </row>
    <row r="150" spans="1:24" x14ac:dyDescent="0.25">
      <c r="A150" s="145"/>
      <c r="B150" s="58">
        <f t="shared" si="69"/>
        <v>45017</v>
      </c>
      <c r="C150" s="59">
        <v>8.4600000000000009</v>
      </c>
      <c r="D150" s="59">
        <v>9.3699999999999992</v>
      </c>
      <c r="E150" s="60">
        <f t="shared" si="67"/>
        <v>9.3699999999999992</v>
      </c>
      <c r="F150" s="60">
        <f t="shared" si="68"/>
        <v>8.9149999999999991</v>
      </c>
      <c r="G150" s="146"/>
      <c r="H150" s="149"/>
      <c r="Q150" s="144"/>
      <c r="R150" s="48">
        <f t="shared" si="71"/>
        <v>44348</v>
      </c>
      <c r="S150" s="7">
        <v>12.73</v>
      </c>
      <c r="T150" s="7">
        <v>9.42</v>
      </c>
      <c r="U150" s="49">
        <f t="shared" si="70"/>
        <v>12.73</v>
      </c>
      <c r="V150" s="49">
        <v>10.71</v>
      </c>
      <c r="W150" s="50">
        <f t="shared" si="72"/>
        <v>2.0199999999999996</v>
      </c>
      <c r="X150" s="146"/>
    </row>
    <row r="151" spans="1:24" ht="15.75" thickBot="1" x14ac:dyDescent="0.3">
      <c r="A151" s="145"/>
      <c r="B151" s="58">
        <f t="shared" si="69"/>
        <v>45047</v>
      </c>
      <c r="C151" s="59">
        <v>10.37</v>
      </c>
      <c r="D151" s="59">
        <v>9.08</v>
      </c>
      <c r="E151" s="60">
        <f t="shared" si="67"/>
        <v>10.37</v>
      </c>
      <c r="F151" s="60">
        <f t="shared" si="68"/>
        <v>9.7249999999999996</v>
      </c>
      <c r="G151" s="146"/>
      <c r="H151" s="149"/>
      <c r="Q151" s="144"/>
      <c r="R151" s="61">
        <f t="shared" si="71"/>
        <v>44378</v>
      </c>
      <c r="S151" s="7">
        <v>10.59</v>
      </c>
      <c r="T151" s="7">
        <v>9.83</v>
      </c>
      <c r="U151" s="62">
        <f t="shared" si="70"/>
        <v>10.59</v>
      </c>
      <c r="V151" s="62">
        <v>10.199999999999999</v>
      </c>
      <c r="W151" s="63">
        <f t="shared" si="72"/>
        <v>0.39000000000000057</v>
      </c>
      <c r="X151" s="146"/>
    </row>
    <row r="152" spans="1:24" ht="15.75" thickBot="1" x14ac:dyDescent="0.3">
      <c r="A152" s="145"/>
      <c r="B152" s="58">
        <f t="shared" si="69"/>
        <v>45078</v>
      </c>
      <c r="C152" s="59">
        <v>7.17</v>
      </c>
      <c r="D152" s="59">
        <v>8.7799999999999994</v>
      </c>
      <c r="E152" s="60">
        <f t="shared" si="67"/>
        <v>8.7799999999999994</v>
      </c>
      <c r="F152" s="60">
        <f t="shared" si="68"/>
        <v>7.9749999999999996</v>
      </c>
      <c r="G152" s="146"/>
      <c r="H152" s="149"/>
      <c r="Q152" s="17"/>
      <c r="R152" s="24" t="s">
        <v>38</v>
      </c>
      <c r="S152" s="25">
        <f>AVERAGE(S116:S151)</f>
        <v>9.887777777777778</v>
      </c>
      <c r="T152" s="25">
        <f>AVERAGE(T116:T151)</f>
        <v>7.7011111111111115</v>
      </c>
      <c r="U152" s="25">
        <f>AVERAGE(U116:U151)</f>
        <v>10.082222222222221</v>
      </c>
      <c r="V152" s="25">
        <f>AVERAGE(V116:V151)</f>
        <v>10.049444444444443</v>
      </c>
      <c r="W152" s="26">
        <f>ROUNDDOWN(U152-V152,2)</f>
        <v>0.03</v>
      </c>
      <c r="X152" s="146"/>
    </row>
    <row r="153" spans="1:24" ht="15.75" thickBot="1" x14ac:dyDescent="0.3">
      <c r="A153" s="145"/>
      <c r="B153" s="64">
        <f t="shared" si="69"/>
        <v>45108</v>
      </c>
      <c r="C153" s="59">
        <v>5.33</v>
      </c>
      <c r="D153" s="59">
        <v>8.94</v>
      </c>
      <c r="E153" s="65">
        <f t="shared" si="67"/>
        <v>8.94</v>
      </c>
      <c r="F153" s="65">
        <f t="shared" si="68"/>
        <v>7.1349999999999998</v>
      </c>
      <c r="G153" s="147"/>
      <c r="H153" s="149"/>
      <c r="Q153" s="144" t="s">
        <v>48</v>
      </c>
      <c r="R153" s="45">
        <v>43678</v>
      </c>
      <c r="S153" s="7">
        <v>8.27</v>
      </c>
      <c r="T153" s="7">
        <v>7.87</v>
      </c>
      <c r="U153" s="46">
        <f t="shared" ref="U153:U188" si="73">MAX(S153:T153)</f>
        <v>8.27</v>
      </c>
      <c r="V153" s="46">
        <v>8.6</v>
      </c>
      <c r="W153" s="47">
        <f t="shared" ref="W153:W188" si="74">+U153-V153</f>
        <v>-0.33000000000000007</v>
      </c>
      <c r="X153" s="146"/>
    </row>
    <row r="154" spans="1:24" ht="15.75" thickBot="1" x14ac:dyDescent="0.3">
      <c r="A154" s="66"/>
      <c r="B154" s="67" t="s">
        <v>35</v>
      </c>
      <c r="C154" s="68">
        <f>AVERAGE(C130:C153)</f>
        <v>10.145416666666666</v>
      </c>
      <c r="D154" s="68">
        <f>AVERAGE(D130:D153)</f>
        <v>11.801666666666668</v>
      </c>
      <c r="E154" s="68">
        <f>AVERAGE(E130:E153)</f>
        <v>11.919166666666667</v>
      </c>
      <c r="F154" s="68">
        <f>AVERAGE(F130:F153)</f>
        <v>10.973541666666664</v>
      </c>
      <c r="G154" s="69">
        <f>ROUNDDOWN(E154-F154,2)</f>
        <v>0.94</v>
      </c>
      <c r="H154" s="21"/>
      <c r="Q154" s="144"/>
      <c r="R154" s="48">
        <f t="shared" ref="R154:R188" si="75">EDATE(R153,1)</f>
        <v>43709</v>
      </c>
      <c r="S154" s="7">
        <v>8.49</v>
      </c>
      <c r="T154" s="7">
        <v>7.76</v>
      </c>
      <c r="U154" s="49">
        <f t="shared" si="73"/>
        <v>8.49</v>
      </c>
      <c r="V154" s="49">
        <v>9.91</v>
      </c>
      <c r="W154" s="50">
        <f t="shared" si="74"/>
        <v>-1.42</v>
      </c>
      <c r="X154" s="22"/>
    </row>
    <row r="155" spans="1:24" x14ac:dyDescent="0.25">
      <c r="Q155" s="144"/>
      <c r="R155" s="48">
        <f t="shared" si="75"/>
        <v>43739</v>
      </c>
      <c r="S155" s="7">
        <v>9.26</v>
      </c>
      <c r="T155" s="7">
        <v>7.84</v>
      </c>
      <c r="U155" s="49">
        <f t="shared" si="73"/>
        <v>9.26</v>
      </c>
      <c r="V155" s="49">
        <v>10.68</v>
      </c>
      <c r="W155" s="50">
        <f t="shared" si="74"/>
        <v>-1.42</v>
      </c>
    </row>
    <row r="156" spans="1:24" x14ac:dyDescent="0.25">
      <c r="Q156" s="144"/>
      <c r="R156" s="48">
        <f t="shared" si="75"/>
        <v>43770</v>
      </c>
      <c r="S156" s="7">
        <v>10.42</v>
      </c>
      <c r="T156" s="7">
        <v>8.32</v>
      </c>
      <c r="U156" s="49">
        <f t="shared" si="73"/>
        <v>10.42</v>
      </c>
      <c r="V156" s="49">
        <v>12.78</v>
      </c>
      <c r="W156" s="50">
        <f t="shared" si="74"/>
        <v>-2.3599999999999994</v>
      </c>
    </row>
    <row r="157" spans="1:24" x14ac:dyDescent="0.25">
      <c r="Q157" s="144"/>
      <c r="R157" s="48">
        <f t="shared" si="75"/>
        <v>43800</v>
      </c>
      <c r="S157" s="7">
        <v>13.01</v>
      </c>
      <c r="T157" s="7">
        <v>8.73</v>
      </c>
      <c r="U157" s="49">
        <f t="shared" si="73"/>
        <v>13.01</v>
      </c>
      <c r="V157" s="49">
        <v>12.11</v>
      </c>
      <c r="W157" s="50">
        <f t="shared" si="74"/>
        <v>0.90000000000000036</v>
      </c>
    </row>
    <row r="158" spans="1:24" x14ac:dyDescent="0.25">
      <c r="Q158" s="144"/>
      <c r="R158" s="48">
        <f t="shared" si="75"/>
        <v>43831</v>
      </c>
      <c r="S158" s="7">
        <v>12.65</v>
      </c>
      <c r="T158" s="7">
        <v>9.2799999999999994</v>
      </c>
      <c r="U158" s="49">
        <f t="shared" si="73"/>
        <v>12.65</v>
      </c>
      <c r="V158" s="49">
        <v>10.01</v>
      </c>
      <c r="W158" s="50">
        <f t="shared" si="74"/>
        <v>2.6400000000000006</v>
      </c>
    </row>
    <row r="159" spans="1:24" x14ac:dyDescent="0.25">
      <c r="Q159" s="144"/>
      <c r="R159" s="48">
        <f t="shared" si="75"/>
        <v>43862</v>
      </c>
      <c r="S159" s="7">
        <v>9.9</v>
      </c>
      <c r="T159" s="7">
        <v>9.5399999999999991</v>
      </c>
      <c r="U159" s="49">
        <f t="shared" si="73"/>
        <v>9.9</v>
      </c>
      <c r="V159" s="49">
        <v>10.43</v>
      </c>
      <c r="W159" s="50">
        <f t="shared" si="74"/>
        <v>-0.52999999999999936</v>
      </c>
    </row>
    <row r="160" spans="1:24" x14ac:dyDescent="0.25">
      <c r="Q160" s="144"/>
      <c r="R160" s="48">
        <f t="shared" si="75"/>
        <v>43891</v>
      </c>
      <c r="S160" s="7">
        <v>10.47</v>
      </c>
      <c r="T160" s="7">
        <v>9.68</v>
      </c>
      <c r="U160" s="49">
        <f t="shared" si="73"/>
        <v>10.47</v>
      </c>
      <c r="V160" s="49">
        <v>9.8800000000000008</v>
      </c>
      <c r="W160" s="50">
        <f t="shared" si="74"/>
        <v>0.58999999999999986</v>
      </c>
    </row>
    <row r="161" spans="17:23" x14ac:dyDescent="0.25">
      <c r="Q161" s="144"/>
      <c r="R161" s="48">
        <f t="shared" si="75"/>
        <v>43922</v>
      </c>
      <c r="S161" s="7">
        <v>10.039999999999999</v>
      </c>
      <c r="T161" s="7">
        <v>8.85</v>
      </c>
      <c r="U161" s="49">
        <f t="shared" si="73"/>
        <v>10.039999999999999</v>
      </c>
      <c r="V161" s="49">
        <v>8.75</v>
      </c>
      <c r="W161" s="50">
        <f t="shared" si="74"/>
        <v>1.2899999999999991</v>
      </c>
    </row>
    <row r="162" spans="17:23" x14ac:dyDescent="0.25">
      <c r="Q162" s="144"/>
      <c r="R162" s="48">
        <f t="shared" si="75"/>
        <v>43952</v>
      </c>
      <c r="S162" s="7">
        <v>8.93</v>
      </c>
      <c r="T162" s="7">
        <v>7.03</v>
      </c>
      <c r="U162" s="49">
        <f t="shared" si="73"/>
        <v>8.93</v>
      </c>
      <c r="V162" s="49">
        <v>7.59</v>
      </c>
      <c r="W162" s="50">
        <f t="shared" si="74"/>
        <v>1.3399999999999999</v>
      </c>
    </row>
    <row r="163" spans="17:23" x14ac:dyDescent="0.25">
      <c r="Q163" s="144"/>
      <c r="R163" s="48">
        <f t="shared" si="75"/>
        <v>43983</v>
      </c>
      <c r="S163" s="7">
        <v>6.68</v>
      </c>
      <c r="T163" s="7">
        <v>5.99</v>
      </c>
      <c r="U163" s="49">
        <f t="shared" si="73"/>
        <v>6.68</v>
      </c>
      <c r="V163" s="49">
        <v>15.06</v>
      </c>
      <c r="W163" s="50">
        <f t="shared" si="74"/>
        <v>-8.3800000000000008</v>
      </c>
    </row>
    <row r="164" spans="17:23" x14ac:dyDescent="0.25">
      <c r="Q164" s="144"/>
      <c r="R164" s="48">
        <f t="shared" si="75"/>
        <v>44013</v>
      </c>
      <c r="S164" s="7">
        <v>13.29</v>
      </c>
      <c r="T164" s="7">
        <v>6.46</v>
      </c>
      <c r="U164" s="49">
        <f t="shared" si="73"/>
        <v>13.29</v>
      </c>
      <c r="V164" s="49">
        <v>18.329999999999998</v>
      </c>
      <c r="W164" s="50">
        <f t="shared" si="74"/>
        <v>-5.0399999999999991</v>
      </c>
    </row>
    <row r="165" spans="17:23" x14ac:dyDescent="0.25">
      <c r="Q165" s="144"/>
      <c r="R165" s="48">
        <f t="shared" si="75"/>
        <v>44044</v>
      </c>
      <c r="S165" s="7">
        <v>18.079999999999998</v>
      </c>
      <c r="T165" s="7">
        <v>7.12</v>
      </c>
      <c r="U165" s="49">
        <f t="shared" si="73"/>
        <v>18.079999999999998</v>
      </c>
      <c r="V165" s="49">
        <v>14.58</v>
      </c>
      <c r="W165" s="50">
        <f t="shared" si="74"/>
        <v>3.4999999999999982</v>
      </c>
    </row>
    <row r="166" spans="17:23" x14ac:dyDescent="0.25">
      <c r="Q166" s="144"/>
      <c r="R166" s="48">
        <f t="shared" si="75"/>
        <v>44075</v>
      </c>
      <c r="S166" s="7">
        <v>17.43</v>
      </c>
      <c r="T166" s="7">
        <v>7.13</v>
      </c>
      <c r="U166" s="49">
        <f t="shared" si="73"/>
        <v>17.43</v>
      </c>
      <c r="V166" s="49">
        <v>11.25</v>
      </c>
      <c r="W166" s="50">
        <f t="shared" si="74"/>
        <v>6.18</v>
      </c>
    </row>
    <row r="167" spans="17:23" x14ac:dyDescent="0.25">
      <c r="Q167" s="144"/>
      <c r="R167" s="48">
        <f t="shared" si="75"/>
        <v>44105</v>
      </c>
      <c r="S167" s="7">
        <v>11.01</v>
      </c>
      <c r="T167" s="7">
        <v>7.45</v>
      </c>
      <c r="U167" s="49">
        <f t="shared" si="73"/>
        <v>11.01</v>
      </c>
      <c r="V167" s="49">
        <v>16.45</v>
      </c>
      <c r="W167" s="50">
        <f t="shared" si="74"/>
        <v>-5.4399999999999995</v>
      </c>
    </row>
    <row r="168" spans="17:23" x14ac:dyDescent="0.25">
      <c r="Q168" s="144"/>
      <c r="R168" s="48">
        <f t="shared" si="75"/>
        <v>44136</v>
      </c>
      <c r="S168" s="7">
        <v>16.07</v>
      </c>
      <c r="T168" s="7">
        <v>8</v>
      </c>
      <c r="U168" s="49">
        <f t="shared" si="73"/>
        <v>16.07</v>
      </c>
      <c r="V168" s="49">
        <v>18.55</v>
      </c>
      <c r="W168" s="50">
        <f t="shared" si="74"/>
        <v>-2.4800000000000004</v>
      </c>
    </row>
    <row r="169" spans="17:23" x14ac:dyDescent="0.25">
      <c r="Q169" s="144"/>
      <c r="R169" s="48">
        <f t="shared" si="75"/>
        <v>44166</v>
      </c>
      <c r="S169" s="7">
        <v>20.07</v>
      </c>
      <c r="T169" s="7">
        <v>8.2100000000000009</v>
      </c>
      <c r="U169" s="49">
        <f t="shared" si="73"/>
        <v>20.07</v>
      </c>
      <c r="V169" s="49">
        <v>10.71</v>
      </c>
      <c r="W169" s="50">
        <f t="shared" si="74"/>
        <v>9.36</v>
      </c>
    </row>
    <row r="170" spans="17:23" x14ac:dyDescent="0.25">
      <c r="Q170" s="144"/>
      <c r="R170" s="48">
        <f t="shared" si="75"/>
        <v>44197</v>
      </c>
      <c r="S170" s="7">
        <v>10.25</v>
      </c>
      <c r="T170" s="7">
        <v>8.33</v>
      </c>
      <c r="U170" s="49">
        <f t="shared" si="73"/>
        <v>10.25</v>
      </c>
      <c r="V170" s="49">
        <v>10.99</v>
      </c>
      <c r="W170" s="50">
        <f t="shared" si="74"/>
        <v>-0.74000000000000021</v>
      </c>
    </row>
    <row r="171" spans="17:23" x14ac:dyDescent="0.25">
      <c r="Q171" s="144"/>
      <c r="R171" s="48">
        <f t="shared" si="75"/>
        <v>44228</v>
      </c>
      <c r="S171" s="7">
        <v>10.68</v>
      </c>
      <c r="T171" s="7">
        <v>8.57</v>
      </c>
      <c r="U171" s="49">
        <f t="shared" si="73"/>
        <v>10.68</v>
      </c>
      <c r="V171" s="49">
        <v>11.11</v>
      </c>
      <c r="W171" s="50">
        <f t="shared" si="74"/>
        <v>-0.42999999999999972</v>
      </c>
    </row>
    <row r="172" spans="17:23" x14ac:dyDescent="0.25">
      <c r="Q172" s="144"/>
      <c r="R172" s="48">
        <f t="shared" si="75"/>
        <v>44256</v>
      </c>
      <c r="S172" s="7">
        <v>11.1</v>
      </c>
      <c r="T172" s="7">
        <v>8.66</v>
      </c>
      <c r="U172" s="49">
        <f t="shared" si="73"/>
        <v>11.1</v>
      </c>
      <c r="V172" s="49">
        <v>10.51</v>
      </c>
      <c r="W172" s="50">
        <f t="shared" si="74"/>
        <v>0.58999999999999986</v>
      </c>
    </row>
    <row r="173" spans="17:23" x14ac:dyDescent="0.25">
      <c r="Q173" s="144"/>
      <c r="R173" s="48">
        <f t="shared" si="75"/>
        <v>44287</v>
      </c>
      <c r="S173" s="7">
        <v>10.19</v>
      </c>
      <c r="T173" s="7">
        <v>8.33</v>
      </c>
      <c r="U173" s="49">
        <f t="shared" si="73"/>
        <v>10.19</v>
      </c>
      <c r="V173" s="49">
        <v>11.24</v>
      </c>
      <c r="W173" s="50">
        <f t="shared" si="74"/>
        <v>-1.0500000000000007</v>
      </c>
    </row>
    <row r="174" spans="17:23" x14ac:dyDescent="0.25">
      <c r="Q174" s="144"/>
      <c r="R174" s="48">
        <f t="shared" si="75"/>
        <v>44317</v>
      </c>
      <c r="S174" s="7">
        <v>10.75</v>
      </c>
      <c r="T174" s="7">
        <v>8.8800000000000008</v>
      </c>
      <c r="U174" s="49">
        <f t="shared" si="73"/>
        <v>10.75</v>
      </c>
      <c r="V174" s="49">
        <v>12.45</v>
      </c>
      <c r="W174" s="50">
        <f t="shared" si="74"/>
        <v>-1.6999999999999993</v>
      </c>
    </row>
    <row r="175" spans="17:23" x14ac:dyDescent="0.25">
      <c r="Q175" s="144"/>
      <c r="R175" s="48">
        <f t="shared" si="75"/>
        <v>44348</v>
      </c>
      <c r="S175" s="7">
        <v>12.73</v>
      </c>
      <c r="T175" s="7">
        <v>9.42</v>
      </c>
      <c r="U175" s="49">
        <f t="shared" si="73"/>
        <v>12.73</v>
      </c>
      <c r="V175" s="49">
        <v>10.71</v>
      </c>
      <c r="W175" s="50">
        <f t="shared" si="74"/>
        <v>2.0199999999999996</v>
      </c>
    </row>
    <row r="176" spans="17:23" x14ac:dyDescent="0.25">
      <c r="Q176" s="144"/>
      <c r="R176" s="48">
        <f t="shared" si="75"/>
        <v>44378</v>
      </c>
      <c r="S176" s="7">
        <v>10.59</v>
      </c>
      <c r="T176" s="7">
        <v>9.83</v>
      </c>
      <c r="U176" s="49">
        <f t="shared" si="73"/>
        <v>10.59</v>
      </c>
      <c r="V176" s="49">
        <v>10.199999999999999</v>
      </c>
      <c r="W176" s="50">
        <f t="shared" si="74"/>
        <v>0.39000000000000057</v>
      </c>
    </row>
    <row r="177" spans="17:23" x14ac:dyDescent="0.25">
      <c r="Q177" s="144"/>
      <c r="R177" s="48">
        <f t="shared" si="75"/>
        <v>44409</v>
      </c>
      <c r="S177" s="7">
        <v>10.039999999999999</v>
      </c>
      <c r="T177" s="7">
        <v>9.67</v>
      </c>
      <c r="U177" s="49">
        <f t="shared" si="73"/>
        <v>10.039999999999999</v>
      </c>
      <c r="V177" s="49">
        <v>9.82</v>
      </c>
      <c r="W177" s="50">
        <f t="shared" si="74"/>
        <v>0.21999999999999886</v>
      </c>
    </row>
    <row r="178" spans="17:23" x14ac:dyDescent="0.25">
      <c r="Q178" s="144"/>
      <c r="R178" s="48">
        <f t="shared" si="75"/>
        <v>44440</v>
      </c>
      <c r="S178" s="7">
        <v>9.68</v>
      </c>
      <c r="T178" s="7">
        <v>9.75</v>
      </c>
      <c r="U178" s="49">
        <f t="shared" si="73"/>
        <v>9.75</v>
      </c>
      <c r="V178" s="49">
        <v>10.1</v>
      </c>
      <c r="W178" s="50">
        <f t="shared" si="74"/>
        <v>-0.34999999999999964</v>
      </c>
    </row>
    <row r="179" spans="17:23" x14ac:dyDescent="0.25">
      <c r="Q179" s="144"/>
      <c r="R179" s="48">
        <f t="shared" si="75"/>
        <v>44470</v>
      </c>
      <c r="S179" s="7">
        <v>9.9</v>
      </c>
      <c r="T179" s="7">
        <v>9.93</v>
      </c>
      <c r="U179" s="49">
        <f t="shared" si="73"/>
        <v>9.93</v>
      </c>
      <c r="V179" s="49">
        <v>11.44</v>
      </c>
      <c r="W179" s="50">
        <f t="shared" si="74"/>
        <v>-1.5099999999999998</v>
      </c>
    </row>
    <row r="180" spans="17:23" x14ac:dyDescent="0.25">
      <c r="Q180" s="144"/>
      <c r="R180" s="48">
        <f t="shared" si="75"/>
        <v>44501</v>
      </c>
      <c r="S180" s="7">
        <v>11.45</v>
      </c>
      <c r="T180" s="7">
        <v>10.53</v>
      </c>
      <c r="U180" s="49">
        <f t="shared" si="73"/>
        <v>11.45</v>
      </c>
      <c r="V180" s="49">
        <v>10.87</v>
      </c>
      <c r="W180" s="50">
        <f t="shared" si="74"/>
        <v>0.58000000000000007</v>
      </c>
    </row>
    <row r="181" spans="17:23" x14ac:dyDescent="0.25">
      <c r="Q181" s="144"/>
      <c r="R181" s="48">
        <f t="shared" si="75"/>
        <v>44531</v>
      </c>
      <c r="S181" s="7">
        <v>11.4</v>
      </c>
      <c r="T181" s="7">
        <v>11.52</v>
      </c>
      <c r="U181" s="49">
        <f t="shared" si="73"/>
        <v>11.52</v>
      </c>
      <c r="V181" s="49">
        <v>10.71</v>
      </c>
      <c r="W181" s="50">
        <f t="shared" si="74"/>
        <v>0.80999999999999872</v>
      </c>
    </row>
    <row r="182" spans="17:23" x14ac:dyDescent="0.25">
      <c r="Q182" s="144"/>
      <c r="R182" s="48">
        <f t="shared" si="75"/>
        <v>44562</v>
      </c>
      <c r="S182" s="7">
        <v>10.73</v>
      </c>
      <c r="T182" s="7">
        <v>12.21</v>
      </c>
      <c r="U182" s="49">
        <f t="shared" si="73"/>
        <v>12.21</v>
      </c>
      <c r="V182" s="49">
        <v>10.4</v>
      </c>
      <c r="W182" s="50">
        <f t="shared" si="74"/>
        <v>1.8100000000000005</v>
      </c>
    </row>
    <row r="183" spans="17:23" x14ac:dyDescent="0.25">
      <c r="Q183" s="144"/>
      <c r="R183" s="48">
        <f t="shared" si="75"/>
        <v>44593</v>
      </c>
      <c r="S183" s="7">
        <v>10.43</v>
      </c>
      <c r="T183" s="7">
        <v>12.97</v>
      </c>
      <c r="U183" s="49">
        <f t="shared" si="73"/>
        <v>12.97</v>
      </c>
      <c r="V183" s="49">
        <v>10.71</v>
      </c>
      <c r="W183" s="50">
        <f t="shared" si="74"/>
        <v>2.2599999999999998</v>
      </c>
    </row>
    <row r="184" spans="17:23" x14ac:dyDescent="0.25">
      <c r="Q184" s="144"/>
      <c r="R184" s="48">
        <f t="shared" si="75"/>
        <v>44621</v>
      </c>
      <c r="S184" s="7">
        <v>10.59</v>
      </c>
      <c r="T184" s="7">
        <v>13.71</v>
      </c>
      <c r="U184" s="49">
        <f t="shared" si="73"/>
        <v>13.71</v>
      </c>
      <c r="V184" s="49">
        <v>12.04</v>
      </c>
      <c r="W184" s="50">
        <f t="shared" si="74"/>
        <v>1.6700000000000017</v>
      </c>
    </row>
    <row r="185" spans="17:23" x14ac:dyDescent="0.25">
      <c r="Q185" s="144"/>
      <c r="R185" s="48">
        <f t="shared" si="75"/>
        <v>44652</v>
      </c>
      <c r="S185" s="7">
        <v>11.97</v>
      </c>
      <c r="T185" s="7">
        <v>14.51</v>
      </c>
      <c r="U185" s="49">
        <f t="shared" si="73"/>
        <v>14.51</v>
      </c>
      <c r="V185" s="49">
        <v>13.9</v>
      </c>
      <c r="W185" s="50">
        <f t="shared" si="74"/>
        <v>0.60999999999999943</v>
      </c>
    </row>
    <row r="186" spans="17:23" x14ac:dyDescent="0.25">
      <c r="Q186" s="144"/>
      <c r="R186" s="48">
        <f t="shared" si="75"/>
        <v>44682</v>
      </c>
      <c r="S186" s="7">
        <v>13.68</v>
      </c>
      <c r="T186" s="7">
        <v>14.82</v>
      </c>
      <c r="U186" s="49">
        <f t="shared" si="73"/>
        <v>14.82</v>
      </c>
      <c r="V186" s="49">
        <v>14.86</v>
      </c>
      <c r="W186" s="50">
        <f t="shared" si="74"/>
        <v>-3.9999999999999147E-2</v>
      </c>
    </row>
    <row r="187" spans="17:23" x14ac:dyDescent="0.25">
      <c r="Q187" s="144"/>
      <c r="R187" s="48">
        <f t="shared" si="75"/>
        <v>44713</v>
      </c>
      <c r="S187" s="7">
        <v>15.04</v>
      </c>
      <c r="T187" s="7">
        <v>14.8</v>
      </c>
      <c r="U187" s="49">
        <f t="shared" si="73"/>
        <v>15.04</v>
      </c>
      <c r="V187" s="49">
        <v>13.13</v>
      </c>
      <c r="W187" s="50">
        <f t="shared" si="74"/>
        <v>1.9099999999999984</v>
      </c>
    </row>
    <row r="188" spans="17:23" ht="15.75" thickBot="1" x14ac:dyDescent="0.3">
      <c r="Q188" s="144"/>
      <c r="R188" s="61">
        <f t="shared" si="75"/>
        <v>44743</v>
      </c>
      <c r="S188" s="7">
        <v>13.07</v>
      </c>
      <c r="T188" s="7">
        <v>14.72</v>
      </c>
      <c r="U188" s="62">
        <f t="shared" si="73"/>
        <v>14.72</v>
      </c>
      <c r="V188" s="62">
        <v>11.15</v>
      </c>
      <c r="W188" s="63">
        <f t="shared" si="74"/>
        <v>3.5700000000000003</v>
      </c>
    </row>
    <row r="189" spans="17:23" ht="15.75" thickBot="1" x14ac:dyDescent="0.3">
      <c r="Q189" s="17"/>
      <c r="R189" s="24" t="s">
        <v>38</v>
      </c>
      <c r="S189" s="25">
        <f>AVERAGE(S153:S188)</f>
        <v>11.620555555555555</v>
      </c>
      <c r="T189" s="25">
        <f>AVERAGE(T153:T188)</f>
        <v>9.6227777777777774</v>
      </c>
      <c r="U189" s="25">
        <f>AVERAGE(U153:U188)</f>
        <v>11.973055555555554</v>
      </c>
      <c r="V189" s="25">
        <f>AVERAGE(V153:V188)</f>
        <v>11.722499999999998</v>
      </c>
      <c r="W189" s="26">
        <f>ROUNDDOWN(U189-V189,2)</f>
        <v>0.25</v>
      </c>
    </row>
    <row r="190" spans="17:23" x14ac:dyDescent="0.25">
      <c r="Q190" s="70"/>
      <c r="R190" s="40"/>
      <c r="S190" s="41"/>
      <c r="T190" s="41"/>
      <c r="U190" s="13"/>
      <c r="V190" s="13"/>
      <c r="W190" s="13"/>
    </row>
    <row r="191" spans="17:23" x14ac:dyDescent="0.25">
      <c r="Q191" s="70"/>
      <c r="R191" s="40"/>
      <c r="S191" s="41"/>
      <c r="T191" s="41"/>
      <c r="U191" s="13"/>
      <c r="V191" s="13"/>
      <c r="W191" s="13"/>
    </row>
    <row r="192" spans="17:23" x14ac:dyDescent="0.25">
      <c r="Q192" s="70"/>
      <c r="R192" s="40"/>
      <c r="S192" s="41"/>
      <c r="T192" s="41"/>
      <c r="U192" s="13"/>
      <c r="V192" s="13"/>
      <c r="W192" s="13"/>
    </row>
    <row r="193" spans="17:23" x14ac:dyDescent="0.25">
      <c r="Q193" s="70"/>
      <c r="R193" s="40"/>
      <c r="S193" s="41"/>
      <c r="T193" s="41"/>
      <c r="U193" s="13"/>
      <c r="V193" s="13"/>
      <c r="W193" s="13"/>
    </row>
    <row r="194" spans="17:23" x14ac:dyDescent="0.25">
      <c r="Q194" s="70"/>
      <c r="R194" s="40"/>
      <c r="S194" s="41"/>
      <c r="T194" s="41"/>
      <c r="U194" s="13"/>
      <c r="V194" s="13"/>
      <c r="W194" s="13"/>
    </row>
    <row r="195" spans="17:23" x14ac:dyDescent="0.25">
      <c r="Q195" s="70"/>
      <c r="R195" s="40"/>
      <c r="S195" s="41"/>
      <c r="T195" s="41"/>
      <c r="U195" s="13"/>
      <c r="V195" s="13"/>
      <c r="W195" s="13"/>
    </row>
    <row r="196" spans="17:23" x14ac:dyDescent="0.25">
      <c r="Q196" s="70"/>
      <c r="R196" s="40"/>
      <c r="S196" s="41"/>
      <c r="T196" s="41"/>
      <c r="U196" s="13"/>
      <c r="V196" s="13"/>
      <c r="W196" s="13"/>
    </row>
    <row r="197" spans="17:23" x14ac:dyDescent="0.25">
      <c r="Q197" s="70"/>
      <c r="R197" s="40"/>
      <c r="S197" s="41"/>
      <c r="T197" s="41"/>
      <c r="U197" s="13"/>
      <c r="V197" s="13"/>
      <c r="W197" s="13"/>
    </row>
    <row r="198" spans="17:23" x14ac:dyDescent="0.25">
      <c r="Q198" s="70"/>
      <c r="R198" s="40"/>
      <c r="S198" s="41"/>
      <c r="T198" s="41"/>
      <c r="U198" s="13"/>
      <c r="V198" s="13"/>
      <c r="W198" s="13"/>
    </row>
    <row r="199" spans="17:23" x14ac:dyDescent="0.25">
      <c r="Q199" s="70"/>
      <c r="R199" s="40"/>
      <c r="S199" s="41"/>
      <c r="T199" s="41"/>
      <c r="U199" s="13"/>
      <c r="V199" s="13"/>
      <c r="W199" s="13"/>
    </row>
    <row r="200" spans="17:23" x14ac:dyDescent="0.25">
      <c r="Q200" s="70"/>
      <c r="R200" s="40"/>
      <c r="S200" s="41"/>
      <c r="T200" s="41"/>
      <c r="U200" s="13"/>
      <c r="V200" s="13"/>
      <c r="W200" s="13"/>
    </row>
    <row r="201" spans="17:23" x14ac:dyDescent="0.25">
      <c r="Q201" s="70"/>
      <c r="R201" s="40"/>
      <c r="S201" s="41"/>
      <c r="T201" s="41"/>
      <c r="U201" s="13"/>
      <c r="V201" s="13"/>
      <c r="W201" s="13"/>
    </row>
    <row r="202" spans="17:23" x14ac:dyDescent="0.25">
      <c r="Q202" s="70"/>
      <c r="R202" s="40"/>
      <c r="S202" s="41"/>
      <c r="T202" s="41"/>
      <c r="U202" s="13"/>
      <c r="V202" s="13"/>
      <c r="W202" s="13"/>
    </row>
    <row r="203" spans="17:23" x14ac:dyDescent="0.25">
      <c r="Q203" s="70"/>
      <c r="R203" s="40"/>
      <c r="S203" s="41"/>
      <c r="T203" s="41"/>
      <c r="U203" s="13"/>
      <c r="V203" s="13"/>
      <c r="W203" s="13"/>
    </row>
    <row r="204" spans="17:23" x14ac:dyDescent="0.25">
      <c r="Q204" s="70"/>
      <c r="R204" s="40"/>
      <c r="S204" s="41"/>
      <c r="T204" s="41"/>
      <c r="U204" s="13"/>
      <c r="V204" s="13"/>
      <c r="W204" s="13"/>
    </row>
    <row r="205" spans="17:23" x14ac:dyDescent="0.25">
      <c r="Q205" s="22"/>
      <c r="R205" s="40"/>
      <c r="S205" s="41"/>
      <c r="T205" s="41"/>
      <c r="U205" s="13"/>
      <c r="V205" s="13"/>
      <c r="W205" s="13"/>
    </row>
    <row r="206" spans="17:23" x14ac:dyDescent="0.25">
      <c r="Q206" s="70"/>
      <c r="R206" s="40"/>
      <c r="S206" s="41"/>
      <c r="T206" s="41"/>
      <c r="U206" s="13"/>
      <c r="V206" s="13"/>
      <c r="W206" s="13"/>
    </row>
    <row r="207" spans="17:23" x14ac:dyDescent="0.25">
      <c r="Q207" s="70"/>
      <c r="R207" s="40"/>
      <c r="S207" s="41"/>
      <c r="T207" s="41"/>
      <c r="U207" s="13"/>
      <c r="V207" s="13"/>
      <c r="W207" s="13"/>
    </row>
    <row r="208" spans="17:23" x14ac:dyDescent="0.25">
      <c r="Q208" s="70"/>
      <c r="R208" s="40"/>
      <c r="S208" s="41"/>
      <c r="T208" s="41"/>
      <c r="U208" s="13"/>
      <c r="V208" s="13"/>
      <c r="W208" s="13"/>
    </row>
    <row r="209" spans="17:23" x14ac:dyDescent="0.25">
      <c r="Q209" s="70"/>
      <c r="R209" s="40"/>
      <c r="S209" s="41"/>
      <c r="T209" s="41"/>
      <c r="U209" s="13"/>
      <c r="V209" s="13"/>
      <c r="W209" s="13"/>
    </row>
    <row r="210" spans="17:23" x14ac:dyDescent="0.25">
      <c r="Q210" s="70"/>
      <c r="R210" s="40"/>
      <c r="S210" s="41"/>
      <c r="T210" s="41"/>
      <c r="U210" s="13"/>
      <c r="V210" s="13"/>
      <c r="W210" s="13"/>
    </row>
    <row r="211" spans="17:23" x14ac:dyDescent="0.25">
      <c r="Q211" s="70"/>
      <c r="R211" s="40"/>
      <c r="S211" s="41"/>
      <c r="T211" s="41"/>
      <c r="U211" s="13"/>
      <c r="V211" s="13"/>
      <c r="W211" s="13"/>
    </row>
    <row r="212" spans="17:23" x14ac:dyDescent="0.25">
      <c r="Q212" s="70"/>
      <c r="R212" s="40"/>
      <c r="S212" s="41"/>
      <c r="T212" s="41"/>
      <c r="U212" s="13"/>
      <c r="V212" s="13"/>
      <c r="W212" s="13"/>
    </row>
    <row r="213" spans="17:23" x14ac:dyDescent="0.25">
      <c r="Q213" s="71"/>
    </row>
    <row r="214" spans="17:23" x14ac:dyDescent="0.25">
      <c r="Q214" s="71"/>
    </row>
    <row r="215" spans="17:23" x14ac:dyDescent="0.25">
      <c r="Q215" s="71"/>
    </row>
    <row r="216" spans="17:23" x14ac:dyDescent="0.25">
      <c r="Q216" s="71"/>
    </row>
    <row r="217" spans="17:23" x14ac:dyDescent="0.25">
      <c r="Q217" s="71"/>
    </row>
    <row r="218" spans="17:23" x14ac:dyDescent="0.25">
      <c r="Q218" s="71"/>
    </row>
    <row r="219" spans="17:23" x14ac:dyDescent="0.25">
      <c r="Q219" s="71"/>
    </row>
    <row r="220" spans="17:23" x14ac:dyDescent="0.25">
      <c r="Q220" s="71"/>
    </row>
    <row r="221" spans="17:23" x14ac:dyDescent="0.25">
      <c r="Q221" s="71"/>
    </row>
    <row r="222" spans="17:23" x14ac:dyDescent="0.25">
      <c r="Q222" s="71"/>
    </row>
    <row r="223" spans="17:23" x14ac:dyDescent="0.25">
      <c r="Q223" s="71"/>
    </row>
    <row r="224" spans="17:23" x14ac:dyDescent="0.25">
      <c r="Q224" s="71"/>
    </row>
    <row r="225" spans="17:17" x14ac:dyDescent="0.25">
      <c r="Q225" s="71"/>
    </row>
    <row r="226" spans="17:17" x14ac:dyDescent="0.25">
      <c r="Q226" s="71"/>
    </row>
    <row r="227" spans="17:17" x14ac:dyDescent="0.25">
      <c r="Q227" s="71"/>
    </row>
    <row r="228" spans="17:17" x14ac:dyDescent="0.25">
      <c r="Q228" s="71"/>
    </row>
    <row r="229" spans="17:17" x14ac:dyDescent="0.25">
      <c r="Q229" s="71"/>
    </row>
    <row r="230" spans="17:17" x14ac:dyDescent="0.25">
      <c r="Q230" s="22"/>
    </row>
  </sheetData>
  <sheetProtection algorithmName="SHA-512" hashValue="txvoJhLGi3sQe8rhi0lIPq+h++g6lhVqCWb2+vWyQLj3DjRYL7c5T7Ije1itkZfWcHles5rSwOrHNjAKQi97sw==" saltValue="ta//pfkWQuLCEC40YcW+rg==" spinCount="100000" sheet="1" objects="1" scenarios="1"/>
  <mergeCells count="33">
    <mergeCell ref="X5:X28"/>
    <mergeCell ref="Y5:Y60"/>
    <mergeCell ref="A30:A53"/>
    <mergeCell ref="G30:G53"/>
    <mergeCell ref="H30:H53"/>
    <mergeCell ref="X30:X53"/>
    <mergeCell ref="X55:X78"/>
    <mergeCell ref="Q79:Q114"/>
    <mergeCell ref="A80:A103"/>
    <mergeCell ref="G80:G103"/>
    <mergeCell ref="H80:H103"/>
    <mergeCell ref="X80:X103"/>
    <mergeCell ref="X105:X128"/>
    <mergeCell ref="Q116:Q151"/>
    <mergeCell ref="A130:A153"/>
    <mergeCell ref="G130:G153"/>
    <mergeCell ref="H130:H153"/>
    <mergeCell ref="X130:X153"/>
    <mergeCell ref="Q153:Q188"/>
    <mergeCell ref="B1:F1"/>
    <mergeCell ref="I1:O1"/>
    <mergeCell ref="R1:W1"/>
    <mergeCell ref="A105:A128"/>
    <mergeCell ref="G105:G128"/>
    <mergeCell ref="H105:H128"/>
    <mergeCell ref="Q42:Q77"/>
    <mergeCell ref="A55:A78"/>
    <mergeCell ref="G55:G78"/>
    <mergeCell ref="H55:H78"/>
    <mergeCell ref="A5:A28"/>
    <mergeCell ref="G5:G28"/>
    <mergeCell ref="H5:H28"/>
    <mergeCell ref="Q5:Q40"/>
  </mergeCells>
  <pageMargins left="0.7" right="0.7" top="0.75" bottom="0.75" header="0.3" footer="0.3"/>
  <pageSetup orientation="portrait" r:id="rId1"/>
  <headerFooter>
    <oddHeader xml:space="preserve">&amp;RNMPF -32 </oddHeader>
    <oddFooter>&amp;LPrepared by: Sara Doralnd&amp;R&amp;P of &amp;N</oddFooter>
  </headerFooter>
  <rowBreaks count="5" manualBreakCount="5">
    <brk id="29" max="16383" man="1"/>
    <brk id="54" max="16383" man="1"/>
    <brk id="79" max="16383" man="1"/>
    <brk id="104" max="16383" man="1"/>
    <brk id="1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5921-B332-490F-8DB3-756219942DA6}">
  <dimension ref="A1:AK230"/>
  <sheetViews>
    <sheetView topLeftCell="I1" zoomScale="84" zoomScaleNormal="84" workbookViewId="0">
      <pane ySplit="4" topLeftCell="A5" activePane="bottomLeft" state="frozen"/>
      <selection activeCell="AN34" sqref="AN34"/>
      <selection pane="bottomLeft" activeCell="AM43" sqref="AM43"/>
    </sheetView>
  </sheetViews>
  <sheetFormatPr defaultColWidth="8.7109375" defaultRowHeight="12.75" x14ac:dyDescent="0.2"/>
  <cols>
    <col min="1" max="1" width="3.7109375" style="72" hidden="1" customWidth="1"/>
    <col min="2" max="2" width="12.42578125" style="72" hidden="1" customWidth="1"/>
    <col min="3" max="6" width="14.28515625" style="72" hidden="1" customWidth="1"/>
    <col min="7" max="7" width="6.85546875" style="72" hidden="1" customWidth="1"/>
    <col min="8" max="8" width="3.7109375" style="72" hidden="1" customWidth="1"/>
    <col min="9" max="9" width="12.42578125" style="72" customWidth="1"/>
    <col min="10" max="13" width="14.28515625" style="72" customWidth="1"/>
    <col min="14" max="14" width="10.42578125" style="72" bestFit="1" customWidth="1"/>
    <col min="15" max="15" width="10.42578125" style="72" customWidth="1"/>
    <col min="16" max="17" width="3.7109375" style="72" hidden="1" customWidth="1"/>
    <col min="18" max="18" width="12.42578125" style="72" hidden="1" customWidth="1"/>
    <col min="19" max="22" width="14.28515625" style="72" hidden="1" customWidth="1"/>
    <col min="23" max="23" width="10.42578125" style="72" hidden="1" customWidth="1"/>
    <col min="24" max="24" width="7.5703125" style="72" hidden="1" customWidth="1"/>
    <col min="25" max="25" width="3.5703125" style="72" hidden="1" customWidth="1"/>
    <col min="26" max="26" width="12.7109375" style="72" hidden="1" customWidth="1"/>
    <col min="27" max="27" width="13" style="72" hidden="1" customWidth="1"/>
    <col min="28" max="28" width="9.7109375" style="72" hidden="1" customWidth="1"/>
    <col min="29" max="29" width="12.7109375" style="72" hidden="1" customWidth="1"/>
    <col min="30" max="30" width="13.42578125" style="72" hidden="1" customWidth="1"/>
    <col min="31" max="31" width="13" style="72" hidden="1" customWidth="1"/>
    <col min="32" max="32" width="13.140625" style="72" hidden="1" customWidth="1"/>
    <col min="33" max="33" width="12.42578125" style="72" hidden="1" customWidth="1"/>
    <col min="34" max="34" width="9.28515625" style="72" hidden="1" customWidth="1"/>
    <col min="35" max="35" width="8.28515625" style="72" hidden="1" customWidth="1"/>
    <col min="36" max="36" width="0" style="72" hidden="1" customWidth="1"/>
    <col min="37" max="16384" width="8.7109375" style="72"/>
  </cols>
  <sheetData>
    <row r="1" spans="1:37" x14ac:dyDescent="0.2">
      <c r="B1" s="166" t="s">
        <v>49</v>
      </c>
      <c r="C1" s="166"/>
      <c r="D1" s="166"/>
      <c r="E1" s="166"/>
      <c r="F1" s="166"/>
      <c r="I1" s="166" t="s">
        <v>50</v>
      </c>
      <c r="J1" s="166"/>
      <c r="K1" s="166"/>
      <c r="L1" s="166"/>
      <c r="M1" s="166"/>
      <c r="N1" s="166"/>
      <c r="O1" s="166"/>
      <c r="R1" s="167" t="s">
        <v>51</v>
      </c>
      <c r="S1" s="167"/>
      <c r="T1" s="167"/>
      <c r="U1" s="167"/>
      <c r="V1" s="167"/>
      <c r="W1" s="167"/>
    </row>
    <row r="2" spans="1:37" x14ac:dyDescent="0.2">
      <c r="B2" s="73"/>
      <c r="C2" s="73" t="s">
        <v>0</v>
      </c>
      <c r="D2" s="73" t="s">
        <v>1</v>
      </c>
      <c r="E2" s="73" t="s">
        <v>2</v>
      </c>
      <c r="F2" s="73" t="s">
        <v>3</v>
      </c>
      <c r="I2" s="73"/>
      <c r="J2" s="73" t="s">
        <v>0</v>
      </c>
      <c r="K2" s="73" t="s">
        <v>1</v>
      </c>
      <c r="L2" s="73" t="s">
        <v>2</v>
      </c>
      <c r="M2" s="73" t="s">
        <v>3</v>
      </c>
      <c r="N2" s="73" t="s">
        <v>4</v>
      </c>
      <c r="O2" s="73" t="s">
        <v>5</v>
      </c>
      <c r="P2" s="73"/>
      <c r="R2" s="73"/>
      <c r="S2" s="73" t="s">
        <v>0</v>
      </c>
      <c r="T2" s="73" t="s">
        <v>1</v>
      </c>
      <c r="U2" s="73" t="s">
        <v>2</v>
      </c>
      <c r="V2" s="73" t="s">
        <v>3</v>
      </c>
      <c r="W2" s="73" t="s">
        <v>4</v>
      </c>
      <c r="Y2" s="74"/>
      <c r="Z2" s="73"/>
      <c r="AA2" s="73" t="s">
        <v>0</v>
      </c>
      <c r="AB2" s="73" t="s">
        <v>1</v>
      </c>
      <c r="AC2" s="73" t="s">
        <v>2</v>
      </c>
      <c r="AD2" s="73" t="s">
        <v>3</v>
      </c>
      <c r="AE2" s="73" t="s">
        <v>4</v>
      </c>
      <c r="AF2" s="73" t="s">
        <v>5</v>
      </c>
      <c r="AG2" s="73" t="s">
        <v>6</v>
      </c>
      <c r="AH2" s="73" t="s">
        <v>7</v>
      </c>
      <c r="AI2" s="73" t="s">
        <v>8</v>
      </c>
    </row>
    <row r="3" spans="1:37" x14ac:dyDescent="0.2">
      <c r="B3" s="73"/>
      <c r="C3" s="73"/>
      <c r="D3" s="73"/>
      <c r="E3" s="73"/>
      <c r="F3" s="73"/>
      <c r="I3" s="73"/>
      <c r="J3" s="73"/>
      <c r="K3" s="73"/>
      <c r="L3" s="73"/>
      <c r="M3" s="73"/>
      <c r="N3" s="73"/>
      <c r="O3" s="73"/>
      <c r="P3" s="73"/>
      <c r="R3" s="73"/>
      <c r="S3" s="73"/>
      <c r="T3" s="73"/>
      <c r="U3" s="73"/>
      <c r="V3" s="73"/>
      <c r="W3" s="73"/>
      <c r="Y3" s="74"/>
      <c r="Z3" s="73"/>
      <c r="AA3" s="73"/>
      <c r="AB3" s="73"/>
      <c r="AC3" s="73" t="s">
        <v>9</v>
      </c>
      <c r="AD3" s="73" t="s">
        <v>10</v>
      </c>
      <c r="AE3" s="73" t="s">
        <v>11</v>
      </c>
      <c r="AF3" s="73" t="s">
        <v>12</v>
      </c>
      <c r="AG3" s="73" t="s">
        <v>13</v>
      </c>
      <c r="AH3" s="73"/>
      <c r="AI3" s="73"/>
    </row>
    <row r="4" spans="1:37" ht="63.75" x14ac:dyDescent="0.2">
      <c r="B4" s="75" t="s">
        <v>14</v>
      </c>
      <c r="C4" s="75" t="s">
        <v>15</v>
      </c>
      <c r="D4" s="75" t="s">
        <v>16</v>
      </c>
      <c r="E4" s="75" t="s">
        <v>17</v>
      </c>
      <c r="F4" s="75" t="s">
        <v>18</v>
      </c>
      <c r="I4" s="75" t="s">
        <v>14</v>
      </c>
      <c r="J4" s="75" t="s">
        <v>15</v>
      </c>
      <c r="K4" s="75" t="s">
        <v>16</v>
      </c>
      <c r="L4" s="75" t="s">
        <v>17</v>
      </c>
      <c r="M4" s="75" t="s">
        <v>18</v>
      </c>
      <c r="N4" s="75" t="s">
        <v>19</v>
      </c>
      <c r="O4" s="75" t="s">
        <v>20</v>
      </c>
      <c r="P4" s="75"/>
      <c r="R4" s="75" t="s">
        <v>14</v>
      </c>
      <c r="S4" s="75" t="s">
        <v>15</v>
      </c>
      <c r="T4" s="75" t="s">
        <v>16</v>
      </c>
      <c r="U4" s="75" t="s">
        <v>17</v>
      </c>
      <c r="V4" s="75" t="s">
        <v>21</v>
      </c>
      <c r="W4" s="75" t="s">
        <v>19</v>
      </c>
      <c r="Y4" s="74"/>
      <c r="Z4" s="75" t="s">
        <v>22</v>
      </c>
      <c r="AA4" s="75" t="s">
        <v>15</v>
      </c>
      <c r="AB4" s="75" t="s">
        <v>16</v>
      </c>
      <c r="AC4" s="75" t="s">
        <v>23</v>
      </c>
      <c r="AD4" s="75" t="s">
        <v>17</v>
      </c>
      <c r="AE4" s="75" t="s">
        <v>24</v>
      </c>
      <c r="AF4" s="75" t="s">
        <v>25</v>
      </c>
      <c r="AG4" s="75" t="s">
        <v>26</v>
      </c>
      <c r="AH4" s="75" t="s">
        <v>27</v>
      </c>
      <c r="AI4" s="75" t="s">
        <v>28</v>
      </c>
    </row>
    <row r="5" spans="1:37" ht="14.45" customHeight="1" x14ac:dyDescent="0.2">
      <c r="A5" s="163" t="s">
        <v>29</v>
      </c>
      <c r="B5" s="76">
        <v>42583</v>
      </c>
      <c r="C5" s="77">
        <v>6.16</v>
      </c>
      <c r="D5" s="77">
        <v>6.01</v>
      </c>
      <c r="E5" s="77">
        <f t="shared" ref="E5:E28" si="0">MAX(C5:D5)</f>
        <v>6.16</v>
      </c>
      <c r="F5" s="77">
        <f t="shared" ref="F5:F28" si="1">AVERAGE(C5:D5)</f>
        <v>6.085</v>
      </c>
      <c r="G5" s="158" t="s">
        <v>30</v>
      </c>
      <c r="H5" s="161"/>
      <c r="I5" s="78">
        <v>42583</v>
      </c>
      <c r="J5" s="79">
        <v>6.16</v>
      </c>
      <c r="K5" s="79">
        <v>6.01</v>
      </c>
      <c r="L5" s="79">
        <f t="shared" ref="L5:L68" si="2">MAX(J5:K5)</f>
        <v>6.16</v>
      </c>
      <c r="M5" s="79">
        <f t="shared" ref="M5:M68" si="3">AVERAGE(J5:K5)</f>
        <v>6.085</v>
      </c>
      <c r="N5" s="79">
        <f>+L5-M5</f>
        <v>7.5000000000000178E-2</v>
      </c>
      <c r="O5" s="79"/>
      <c r="P5" s="80"/>
      <c r="Q5" s="156" t="s">
        <v>31</v>
      </c>
      <c r="R5" s="78">
        <v>42217</v>
      </c>
      <c r="S5" s="79">
        <v>9.1300000000000008</v>
      </c>
      <c r="T5" s="79">
        <v>6.12</v>
      </c>
      <c r="U5" s="79">
        <f t="shared" ref="U5:U40" si="4">MAX(S5:T5)</f>
        <v>9.1300000000000008</v>
      </c>
      <c r="V5" s="79">
        <v>8.64</v>
      </c>
      <c r="W5" s="79">
        <f>+U5-V5</f>
        <v>0.49000000000000021</v>
      </c>
      <c r="X5" s="162"/>
      <c r="Y5" s="165" t="s">
        <v>32</v>
      </c>
      <c r="Z5" s="81">
        <v>43586</v>
      </c>
      <c r="AA5" s="82">
        <v>7.14</v>
      </c>
      <c r="AB5" s="82">
        <v>7.02</v>
      </c>
      <c r="AC5" s="83">
        <f t="shared" ref="AC5:AC12" si="5">AVERAGE(AA5:AB5)+0.74</f>
        <v>7.82</v>
      </c>
      <c r="AD5" s="83">
        <f t="shared" ref="AD5:AD12" si="6">MAX(AA5:AB5)</f>
        <v>7.14</v>
      </c>
      <c r="AE5" s="83">
        <f t="shared" ref="AE5:AE12" si="7">MAX(0.74,$G$29)+AVERAGE(AA5:AB5)</f>
        <v>7.82</v>
      </c>
      <c r="AF5" s="83">
        <f>VLOOKUP(Z5,$I$5:$O$100,7,FALSE)+AVERAGE(AA5:AB5)</f>
        <v>7.7750000000000004</v>
      </c>
      <c r="AG5" s="83">
        <f>+AH5+$W$41</f>
        <v>7.94</v>
      </c>
      <c r="AH5" s="84">
        <v>7.65</v>
      </c>
      <c r="AI5" s="84">
        <v>7.55</v>
      </c>
      <c r="AJ5" s="85"/>
      <c r="AK5" s="85"/>
    </row>
    <row r="6" spans="1:37" x14ac:dyDescent="0.2">
      <c r="A6" s="163"/>
      <c r="B6" s="76">
        <f>EDATE(B5,1)</f>
        <v>42614</v>
      </c>
      <c r="C6" s="77">
        <v>8.17</v>
      </c>
      <c r="D6" s="77">
        <v>6.09</v>
      </c>
      <c r="E6" s="77">
        <f t="shared" si="0"/>
        <v>8.17</v>
      </c>
      <c r="F6" s="77">
        <f t="shared" si="1"/>
        <v>7.13</v>
      </c>
      <c r="G6" s="158"/>
      <c r="H6" s="161"/>
      <c r="I6" s="78">
        <f>EDATE(I5,1)</f>
        <v>42614</v>
      </c>
      <c r="J6" s="79">
        <v>8.17</v>
      </c>
      <c r="K6" s="79">
        <v>6.09</v>
      </c>
      <c r="L6" s="79">
        <f t="shared" si="2"/>
        <v>8.17</v>
      </c>
      <c r="M6" s="79">
        <f t="shared" si="3"/>
        <v>7.13</v>
      </c>
      <c r="N6" s="79">
        <f t="shared" ref="N6:N69" si="8">+L6-M6</f>
        <v>1.04</v>
      </c>
      <c r="O6" s="79"/>
      <c r="P6" s="80"/>
      <c r="Q6" s="156"/>
      <c r="R6" s="78">
        <f>EDATE(R5,1)</f>
        <v>42248</v>
      </c>
      <c r="S6" s="79">
        <v>9.08</v>
      </c>
      <c r="T6" s="79">
        <v>5.21</v>
      </c>
      <c r="U6" s="79">
        <f t="shared" si="4"/>
        <v>9.08</v>
      </c>
      <c r="V6" s="79">
        <v>6.41</v>
      </c>
      <c r="W6" s="79">
        <f t="shared" ref="W6:W40" si="9">+U6-V6</f>
        <v>2.67</v>
      </c>
      <c r="X6" s="162"/>
      <c r="Y6" s="165"/>
      <c r="Z6" s="81">
        <f t="shared" ref="Z6:Z59" si="10">EDATE(Z5,1)</f>
        <v>43617</v>
      </c>
      <c r="AA6" s="82">
        <v>7.74</v>
      </c>
      <c r="AB6" s="82">
        <v>7.56</v>
      </c>
      <c r="AC6" s="83">
        <f t="shared" si="5"/>
        <v>8.39</v>
      </c>
      <c r="AD6" s="83">
        <f t="shared" si="6"/>
        <v>7.74</v>
      </c>
      <c r="AE6" s="83">
        <f t="shared" si="7"/>
        <v>8.39</v>
      </c>
      <c r="AF6" s="83">
        <f t="shared" ref="AF6:AF12" si="11">O39+AVERAGE(AA6:AB6)</f>
        <v>8.2864705882352947</v>
      </c>
      <c r="AG6" s="83">
        <f t="shared" ref="AG6:AG12" si="12">+AH6+$W$41</f>
        <v>7.51</v>
      </c>
      <c r="AH6" s="84">
        <v>7.22</v>
      </c>
      <c r="AI6" s="84">
        <v>7.8</v>
      </c>
      <c r="AJ6" s="85"/>
      <c r="AK6" s="85"/>
    </row>
    <row r="7" spans="1:37" x14ac:dyDescent="0.2">
      <c r="A7" s="163"/>
      <c r="B7" s="76">
        <f t="shared" ref="B7:B28" si="13">EDATE(B6,1)</f>
        <v>42644</v>
      </c>
      <c r="C7" s="77">
        <v>8.7799999999999994</v>
      </c>
      <c r="D7" s="77">
        <v>6.44</v>
      </c>
      <c r="E7" s="77">
        <f t="shared" si="0"/>
        <v>8.7799999999999994</v>
      </c>
      <c r="F7" s="77">
        <f t="shared" si="1"/>
        <v>7.6099999999999994</v>
      </c>
      <c r="G7" s="158"/>
      <c r="H7" s="161"/>
      <c r="I7" s="78">
        <f t="shared" ref="I7:I70" si="14">EDATE(I6,1)</f>
        <v>42644</v>
      </c>
      <c r="J7" s="79">
        <v>8.7799999999999994</v>
      </c>
      <c r="K7" s="79">
        <v>6.44</v>
      </c>
      <c r="L7" s="79">
        <f t="shared" si="2"/>
        <v>8.7799999999999994</v>
      </c>
      <c r="M7" s="79">
        <f t="shared" si="3"/>
        <v>7.6099999999999994</v>
      </c>
      <c r="N7" s="79">
        <f t="shared" si="8"/>
        <v>1.17</v>
      </c>
      <c r="O7" s="79"/>
      <c r="P7" s="80"/>
      <c r="Q7" s="156"/>
      <c r="R7" s="78">
        <f t="shared" ref="R7:R40" si="15">EDATE(R6,1)</f>
        <v>42278</v>
      </c>
      <c r="S7" s="79">
        <v>6.57</v>
      </c>
      <c r="T7" s="79">
        <v>5.76</v>
      </c>
      <c r="U7" s="79">
        <f t="shared" si="4"/>
        <v>6.57</v>
      </c>
      <c r="V7" s="79">
        <v>5.47</v>
      </c>
      <c r="W7" s="79">
        <f t="shared" si="9"/>
        <v>1.1000000000000005</v>
      </c>
      <c r="X7" s="162"/>
      <c r="Y7" s="165"/>
      <c r="Z7" s="81">
        <f t="shared" si="10"/>
        <v>43647</v>
      </c>
      <c r="AA7" s="82">
        <v>7.09</v>
      </c>
      <c r="AB7" s="82">
        <v>7.78</v>
      </c>
      <c r="AC7" s="83">
        <f t="shared" si="5"/>
        <v>8.1750000000000007</v>
      </c>
      <c r="AD7" s="83">
        <f t="shared" si="6"/>
        <v>7.78</v>
      </c>
      <c r="AE7" s="83">
        <f t="shared" si="7"/>
        <v>8.1750000000000007</v>
      </c>
      <c r="AF7" s="83">
        <f t="shared" si="11"/>
        <v>8.0179411764705879</v>
      </c>
      <c r="AG7" s="83">
        <f t="shared" si="12"/>
        <v>8.7399999999999984</v>
      </c>
      <c r="AH7" s="84">
        <v>8.4499999999999993</v>
      </c>
      <c r="AI7" s="84">
        <v>7.77</v>
      </c>
      <c r="AJ7" s="85"/>
      <c r="AK7" s="85"/>
    </row>
    <row r="8" spans="1:37" x14ac:dyDescent="0.2">
      <c r="A8" s="163"/>
      <c r="B8" s="76">
        <f t="shared" si="13"/>
        <v>42675</v>
      </c>
      <c r="C8" s="77">
        <v>7.79</v>
      </c>
      <c r="D8" s="77">
        <v>6.77</v>
      </c>
      <c r="E8" s="77">
        <f t="shared" si="0"/>
        <v>7.79</v>
      </c>
      <c r="F8" s="77">
        <f t="shared" si="1"/>
        <v>7.2799999999999994</v>
      </c>
      <c r="G8" s="158"/>
      <c r="H8" s="161"/>
      <c r="I8" s="78">
        <f t="shared" si="14"/>
        <v>42675</v>
      </c>
      <c r="J8" s="79">
        <v>7.79</v>
      </c>
      <c r="K8" s="79">
        <v>6.77</v>
      </c>
      <c r="L8" s="79">
        <f t="shared" si="2"/>
        <v>7.79</v>
      </c>
      <c r="M8" s="79">
        <f t="shared" si="3"/>
        <v>7.2799999999999994</v>
      </c>
      <c r="N8" s="79">
        <f t="shared" si="8"/>
        <v>0.51000000000000068</v>
      </c>
      <c r="O8" s="79"/>
      <c r="P8" s="80"/>
      <c r="Q8" s="156"/>
      <c r="R8" s="78">
        <f t="shared" si="15"/>
        <v>42309</v>
      </c>
      <c r="S8" s="79">
        <v>5.44</v>
      </c>
      <c r="T8" s="79">
        <v>6.65</v>
      </c>
      <c r="U8" s="79">
        <f t="shared" si="4"/>
        <v>6.65</v>
      </c>
      <c r="V8" s="79">
        <v>4.3099999999999996</v>
      </c>
      <c r="W8" s="79">
        <f t="shared" si="9"/>
        <v>2.3400000000000007</v>
      </c>
      <c r="X8" s="162"/>
      <c r="Y8" s="165"/>
      <c r="Z8" s="81">
        <f t="shared" si="10"/>
        <v>43678</v>
      </c>
      <c r="AA8" s="82">
        <v>8.27</v>
      </c>
      <c r="AB8" s="82">
        <v>7.87</v>
      </c>
      <c r="AC8" s="83">
        <f t="shared" si="5"/>
        <v>8.81</v>
      </c>
      <c r="AD8" s="83">
        <f t="shared" si="6"/>
        <v>8.27</v>
      </c>
      <c r="AE8" s="83">
        <f t="shared" si="7"/>
        <v>8.81</v>
      </c>
      <c r="AF8" s="83">
        <f t="shared" si="11"/>
        <v>8.7277083333333341</v>
      </c>
      <c r="AG8" s="83">
        <f t="shared" si="12"/>
        <v>8.8899999999999988</v>
      </c>
      <c r="AH8" s="84">
        <v>8.6</v>
      </c>
      <c r="AI8" s="84">
        <v>7.71</v>
      </c>
      <c r="AJ8" s="85"/>
      <c r="AK8" s="85"/>
    </row>
    <row r="9" spans="1:37" x14ac:dyDescent="0.2">
      <c r="A9" s="163"/>
      <c r="B9" s="76">
        <f t="shared" si="13"/>
        <v>42705</v>
      </c>
      <c r="C9" s="77">
        <v>9.84</v>
      </c>
      <c r="D9" s="77">
        <v>6.62</v>
      </c>
      <c r="E9" s="77">
        <f t="shared" si="0"/>
        <v>9.84</v>
      </c>
      <c r="F9" s="77">
        <f t="shared" si="1"/>
        <v>8.23</v>
      </c>
      <c r="G9" s="158"/>
      <c r="H9" s="161"/>
      <c r="I9" s="78">
        <f t="shared" si="14"/>
        <v>42705</v>
      </c>
      <c r="J9" s="79">
        <v>9.84</v>
      </c>
      <c r="K9" s="79">
        <v>6.62</v>
      </c>
      <c r="L9" s="79">
        <f t="shared" si="2"/>
        <v>9.84</v>
      </c>
      <c r="M9" s="79">
        <f t="shared" si="3"/>
        <v>8.23</v>
      </c>
      <c r="N9" s="79">
        <f t="shared" si="8"/>
        <v>1.6099999999999994</v>
      </c>
      <c r="O9" s="79"/>
      <c r="P9" s="80"/>
      <c r="Q9" s="156"/>
      <c r="R9" s="78">
        <f t="shared" si="15"/>
        <v>42339</v>
      </c>
      <c r="S9" s="79">
        <v>4.6500000000000004</v>
      </c>
      <c r="T9" s="79">
        <v>6.05</v>
      </c>
      <c r="U9" s="79">
        <f t="shared" si="4"/>
        <v>6.05</v>
      </c>
      <c r="V9" s="79">
        <v>4.43</v>
      </c>
      <c r="W9" s="79">
        <f t="shared" si="9"/>
        <v>1.62</v>
      </c>
      <c r="X9" s="162"/>
      <c r="Y9" s="165"/>
      <c r="Z9" s="81">
        <f t="shared" si="10"/>
        <v>43709</v>
      </c>
      <c r="AA9" s="82">
        <v>8.49</v>
      </c>
      <c r="AB9" s="82">
        <v>7.76</v>
      </c>
      <c r="AC9" s="83">
        <f t="shared" si="5"/>
        <v>8.8650000000000002</v>
      </c>
      <c r="AD9" s="83">
        <f t="shared" si="6"/>
        <v>8.49</v>
      </c>
      <c r="AE9" s="83">
        <f t="shared" si="7"/>
        <v>8.8650000000000002</v>
      </c>
      <c r="AF9" s="83">
        <f t="shared" si="11"/>
        <v>8.7810416666666669</v>
      </c>
      <c r="AG9" s="83">
        <f t="shared" si="12"/>
        <v>10.199999999999999</v>
      </c>
      <c r="AH9" s="84">
        <v>9.91</v>
      </c>
      <c r="AI9" s="84">
        <v>7.88</v>
      </c>
      <c r="AJ9" s="85"/>
      <c r="AK9" s="85"/>
    </row>
    <row r="10" spans="1:37" x14ac:dyDescent="0.2">
      <c r="A10" s="163"/>
      <c r="B10" s="76">
        <f t="shared" si="13"/>
        <v>42736</v>
      </c>
      <c r="C10" s="77">
        <v>9.61</v>
      </c>
      <c r="D10" s="77">
        <v>7.07</v>
      </c>
      <c r="E10" s="77">
        <f t="shared" si="0"/>
        <v>9.61</v>
      </c>
      <c r="F10" s="77">
        <f t="shared" si="1"/>
        <v>8.34</v>
      </c>
      <c r="G10" s="158"/>
      <c r="H10" s="161"/>
      <c r="I10" s="78">
        <f t="shared" si="14"/>
        <v>42736</v>
      </c>
      <c r="J10" s="79">
        <v>9.61</v>
      </c>
      <c r="K10" s="79">
        <v>7.07</v>
      </c>
      <c r="L10" s="79">
        <f t="shared" si="2"/>
        <v>9.61</v>
      </c>
      <c r="M10" s="79">
        <f t="shared" si="3"/>
        <v>8.34</v>
      </c>
      <c r="N10" s="79">
        <f t="shared" si="8"/>
        <v>1.2699999999999996</v>
      </c>
      <c r="O10" s="79"/>
      <c r="P10" s="80"/>
      <c r="Q10" s="156"/>
      <c r="R10" s="78">
        <f t="shared" si="15"/>
        <v>42370</v>
      </c>
      <c r="S10" s="79">
        <v>4.04</v>
      </c>
      <c r="T10" s="79">
        <v>5.61</v>
      </c>
      <c r="U10" s="79">
        <f t="shared" si="4"/>
        <v>5.61</v>
      </c>
      <c r="V10" s="79">
        <v>5.85</v>
      </c>
      <c r="W10" s="79">
        <f t="shared" si="9"/>
        <v>-0.23999999999999932</v>
      </c>
      <c r="X10" s="162"/>
      <c r="Y10" s="165"/>
      <c r="Z10" s="81">
        <f t="shared" si="10"/>
        <v>43739</v>
      </c>
      <c r="AA10" s="82">
        <v>9.26</v>
      </c>
      <c r="AB10" s="82">
        <v>7.84</v>
      </c>
      <c r="AC10" s="83">
        <f t="shared" si="5"/>
        <v>9.2900000000000009</v>
      </c>
      <c r="AD10" s="83">
        <f t="shared" si="6"/>
        <v>9.26</v>
      </c>
      <c r="AE10" s="83">
        <f t="shared" si="7"/>
        <v>9.2900000000000009</v>
      </c>
      <c r="AF10" s="83">
        <f t="shared" si="11"/>
        <v>9.1666666666666679</v>
      </c>
      <c r="AG10" s="83">
        <f t="shared" si="12"/>
        <v>10.969999999999999</v>
      </c>
      <c r="AH10" s="84">
        <v>10.68</v>
      </c>
      <c r="AI10" s="84">
        <v>8.27</v>
      </c>
      <c r="AJ10" s="85"/>
      <c r="AK10" s="85"/>
    </row>
    <row r="11" spans="1:37" x14ac:dyDescent="0.2">
      <c r="A11" s="163"/>
      <c r="B11" s="76">
        <f t="shared" si="13"/>
        <v>42767</v>
      </c>
      <c r="C11" s="77">
        <v>8.1999999999999993</v>
      </c>
      <c r="D11" s="77">
        <v>7.59</v>
      </c>
      <c r="E11" s="77">
        <f t="shared" si="0"/>
        <v>8.1999999999999993</v>
      </c>
      <c r="F11" s="77">
        <f t="shared" si="1"/>
        <v>7.8949999999999996</v>
      </c>
      <c r="G11" s="158"/>
      <c r="H11" s="161"/>
      <c r="I11" s="78">
        <f t="shared" si="14"/>
        <v>42767</v>
      </c>
      <c r="J11" s="79">
        <v>8.1999999999999993</v>
      </c>
      <c r="K11" s="79">
        <v>7.59</v>
      </c>
      <c r="L11" s="79">
        <f t="shared" si="2"/>
        <v>8.1999999999999993</v>
      </c>
      <c r="M11" s="79">
        <f t="shared" si="3"/>
        <v>7.8949999999999996</v>
      </c>
      <c r="N11" s="79">
        <f t="shared" si="8"/>
        <v>0.30499999999999972</v>
      </c>
      <c r="O11" s="79"/>
      <c r="P11" s="80"/>
      <c r="Q11" s="156"/>
      <c r="R11" s="78">
        <f t="shared" si="15"/>
        <v>42401</v>
      </c>
      <c r="S11" s="79">
        <v>5.91</v>
      </c>
      <c r="T11" s="79">
        <v>5.47</v>
      </c>
      <c r="U11" s="79">
        <f t="shared" si="4"/>
        <v>5.91</v>
      </c>
      <c r="V11" s="79">
        <v>5.68</v>
      </c>
      <c r="W11" s="79">
        <f t="shared" si="9"/>
        <v>0.23000000000000043</v>
      </c>
      <c r="X11" s="162"/>
      <c r="Y11" s="165"/>
      <c r="Z11" s="81">
        <f t="shared" si="10"/>
        <v>43770</v>
      </c>
      <c r="AA11" s="82">
        <v>10.42</v>
      </c>
      <c r="AB11" s="82">
        <v>8.32</v>
      </c>
      <c r="AC11" s="83">
        <f t="shared" si="5"/>
        <v>10.110000000000001</v>
      </c>
      <c r="AD11" s="83">
        <f t="shared" si="6"/>
        <v>10.42</v>
      </c>
      <c r="AE11" s="83">
        <f t="shared" si="7"/>
        <v>10.110000000000001</v>
      </c>
      <c r="AF11" s="83">
        <f t="shared" si="11"/>
        <v>9.9712500000000013</v>
      </c>
      <c r="AG11" s="83">
        <f t="shared" si="12"/>
        <v>13.069999999999999</v>
      </c>
      <c r="AH11" s="84">
        <v>12.78</v>
      </c>
      <c r="AI11" s="84">
        <v>8.7899999999999991</v>
      </c>
      <c r="AJ11" s="85"/>
      <c r="AK11" s="85"/>
    </row>
    <row r="12" spans="1:37" ht="13.5" thickBot="1" x14ac:dyDescent="0.25">
      <c r="A12" s="163"/>
      <c r="B12" s="76">
        <f t="shared" si="13"/>
        <v>42795</v>
      </c>
      <c r="C12" s="77">
        <v>8.65</v>
      </c>
      <c r="D12" s="77">
        <v>7.3</v>
      </c>
      <c r="E12" s="77">
        <f t="shared" si="0"/>
        <v>8.65</v>
      </c>
      <c r="F12" s="77">
        <f t="shared" si="1"/>
        <v>7.9749999999999996</v>
      </c>
      <c r="G12" s="158"/>
      <c r="H12" s="161"/>
      <c r="I12" s="78">
        <f t="shared" si="14"/>
        <v>42795</v>
      </c>
      <c r="J12" s="79">
        <v>8.65</v>
      </c>
      <c r="K12" s="79">
        <v>7.3</v>
      </c>
      <c r="L12" s="79">
        <f t="shared" si="2"/>
        <v>8.65</v>
      </c>
      <c r="M12" s="79">
        <f t="shared" si="3"/>
        <v>7.9749999999999996</v>
      </c>
      <c r="N12" s="79">
        <f t="shared" si="8"/>
        <v>0.67500000000000071</v>
      </c>
      <c r="O12" s="79"/>
      <c r="P12" s="80"/>
      <c r="Q12" s="156"/>
      <c r="R12" s="78">
        <f t="shared" si="15"/>
        <v>42430</v>
      </c>
      <c r="S12" s="79">
        <v>5.54</v>
      </c>
      <c r="T12" s="79">
        <v>5.35</v>
      </c>
      <c r="U12" s="79">
        <f t="shared" si="4"/>
        <v>5.54</v>
      </c>
      <c r="V12" s="79">
        <v>6.25</v>
      </c>
      <c r="W12" s="79">
        <f t="shared" si="9"/>
        <v>-0.71</v>
      </c>
      <c r="X12" s="162"/>
      <c r="Y12" s="165"/>
      <c r="Z12" s="81">
        <f t="shared" si="10"/>
        <v>43800</v>
      </c>
      <c r="AA12" s="82">
        <v>13.01</v>
      </c>
      <c r="AB12" s="82">
        <v>8.73</v>
      </c>
      <c r="AC12" s="83">
        <f t="shared" si="5"/>
        <v>11.610000000000001</v>
      </c>
      <c r="AD12" s="83">
        <f t="shared" si="6"/>
        <v>13.01</v>
      </c>
      <c r="AE12" s="83">
        <f t="shared" si="7"/>
        <v>11.610000000000001</v>
      </c>
      <c r="AF12" s="83">
        <f t="shared" si="11"/>
        <v>11.461458333333335</v>
      </c>
      <c r="AG12" s="83">
        <f t="shared" si="12"/>
        <v>12.399999999999999</v>
      </c>
      <c r="AH12" s="84">
        <v>12.11</v>
      </c>
      <c r="AI12" s="84">
        <v>9.34</v>
      </c>
      <c r="AJ12" s="85"/>
    </row>
    <row r="13" spans="1:37" ht="13.5" thickBot="1" x14ac:dyDescent="0.25">
      <c r="A13" s="163"/>
      <c r="B13" s="76">
        <f>EDATE(B12,1)</f>
        <v>42826</v>
      </c>
      <c r="C13" s="77">
        <v>7.75</v>
      </c>
      <c r="D13" s="77">
        <v>6.08</v>
      </c>
      <c r="E13" s="77">
        <f t="shared" si="0"/>
        <v>7.75</v>
      </c>
      <c r="F13" s="77">
        <f t="shared" si="1"/>
        <v>6.915</v>
      </c>
      <c r="G13" s="158"/>
      <c r="H13" s="161"/>
      <c r="I13" s="78">
        <f t="shared" si="14"/>
        <v>42826</v>
      </c>
      <c r="J13" s="79">
        <v>7.75</v>
      </c>
      <c r="K13" s="79">
        <v>6.08</v>
      </c>
      <c r="L13" s="79">
        <f t="shared" si="2"/>
        <v>7.75</v>
      </c>
      <c r="M13" s="79">
        <f t="shared" si="3"/>
        <v>6.915</v>
      </c>
      <c r="N13" s="79">
        <f t="shared" si="8"/>
        <v>0.83499999999999996</v>
      </c>
      <c r="O13" s="79"/>
      <c r="P13" s="80"/>
      <c r="Q13" s="156"/>
      <c r="R13" s="78">
        <f t="shared" si="15"/>
        <v>42461</v>
      </c>
      <c r="S13" s="79">
        <v>6.22</v>
      </c>
      <c r="T13" s="79">
        <v>5.19</v>
      </c>
      <c r="U13" s="79">
        <f t="shared" si="4"/>
        <v>6.22</v>
      </c>
      <c r="V13" s="79">
        <v>6.01</v>
      </c>
      <c r="W13" s="79">
        <f t="shared" si="9"/>
        <v>0.20999999999999996</v>
      </c>
      <c r="X13" s="162"/>
      <c r="Y13" s="165"/>
      <c r="Z13" s="86" t="s">
        <v>33</v>
      </c>
      <c r="AA13" s="87">
        <f>AVERAGE(AA5:AA12)</f>
        <v>8.9275000000000002</v>
      </c>
      <c r="AB13" s="87">
        <f t="shared" ref="AB13:AI13" si="16">AVERAGE(AB5:AB12)</f>
        <v>7.8599999999999994</v>
      </c>
      <c r="AC13" s="87">
        <f t="shared" si="16"/>
        <v>9.1337500000000009</v>
      </c>
      <c r="AD13" s="87">
        <f>AVERAGE(AD5:AD12)</f>
        <v>9.0137499999999999</v>
      </c>
      <c r="AE13" s="87">
        <f t="shared" si="16"/>
        <v>9.1337500000000009</v>
      </c>
      <c r="AF13" s="87">
        <f t="shared" si="16"/>
        <v>9.0234420955882353</v>
      </c>
      <c r="AG13" s="87">
        <f t="shared" si="16"/>
        <v>9.9649999999999999</v>
      </c>
      <c r="AH13" s="87">
        <f t="shared" si="16"/>
        <v>9.6749999999999989</v>
      </c>
      <c r="AI13" s="88">
        <f t="shared" si="16"/>
        <v>8.1387499999999999</v>
      </c>
      <c r="AJ13" s="85"/>
    </row>
    <row r="14" spans="1:37" x14ac:dyDescent="0.2">
      <c r="A14" s="163"/>
      <c r="B14" s="76">
        <f t="shared" si="13"/>
        <v>42856</v>
      </c>
      <c r="C14" s="77">
        <v>7.14</v>
      </c>
      <c r="D14" s="77">
        <v>5.9</v>
      </c>
      <c r="E14" s="77">
        <f t="shared" si="0"/>
        <v>7.14</v>
      </c>
      <c r="F14" s="77">
        <f t="shared" si="1"/>
        <v>6.52</v>
      </c>
      <c r="G14" s="158"/>
      <c r="H14" s="161"/>
      <c r="I14" s="78">
        <f t="shared" si="14"/>
        <v>42856</v>
      </c>
      <c r="J14" s="79">
        <v>7.14</v>
      </c>
      <c r="K14" s="79">
        <v>5.9</v>
      </c>
      <c r="L14" s="79">
        <f t="shared" si="2"/>
        <v>7.14</v>
      </c>
      <c r="M14" s="79">
        <f t="shared" si="3"/>
        <v>6.52</v>
      </c>
      <c r="N14" s="79">
        <f t="shared" si="8"/>
        <v>0.62000000000000011</v>
      </c>
      <c r="O14" s="79"/>
      <c r="P14" s="80"/>
      <c r="Q14" s="156"/>
      <c r="R14" s="78">
        <f t="shared" si="15"/>
        <v>42491</v>
      </c>
      <c r="S14" s="79">
        <v>6.12</v>
      </c>
      <c r="T14" s="79">
        <v>5.01</v>
      </c>
      <c r="U14" s="79">
        <f t="shared" si="4"/>
        <v>6.12</v>
      </c>
      <c r="V14" s="79">
        <v>4.9400000000000004</v>
      </c>
      <c r="W14" s="79">
        <f t="shared" si="9"/>
        <v>1.1799999999999997</v>
      </c>
      <c r="X14" s="162"/>
      <c r="Y14" s="165"/>
      <c r="Z14" s="81">
        <f>EDATE(Z12,1)</f>
        <v>43831</v>
      </c>
      <c r="AA14" s="82">
        <v>12.65</v>
      </c>
      <c r="AB14" s="82">
        <v>9.2799999999999994</v>
      </c>
      <c r="AC14" s="83">
        <f t="shared" ref="AC14:AC25" si="17">AVERAGE(AA14:AB14)+0.74</f>
        <v>11.705</v>
      </c>
      <c r="AD14" s="83">
        <f t="shared" ref="AD14:AD25" si="18">MAX(AA14:AB14)</f>
        <v>12.65</v>
      </c>
      <c r="AE14" s="83">
        <f t="shared" ref="AE14:AE25" si="19">MAX(0.74,$G$54)+AVERAGE(AA14:AB14)</f>
        <v>11.705</v>
      </c>
      <c r="AF14" s="83">
        <f t="shared" ref="AF14:AF25" si="20">O47+AVERAGE(AA14:AB14)</f>
        <v>11.476666666666667</v>
      </c>
      <c r="AG14" s="83">
        <f>+AH14+$W$78</f>
        <v>10.17</v>
      </c>
      <c r="AH14" s="84">
        <v>10.01</v>
      </c>
      <c r="AI14" s="84">
        <v>9.6</v>
      </c>
      <c r="AJ14" s="85"/>
    </row>
    <row r="15" spans="1:37" x14ac:dyDescent="0.2">
      <c r="A15" s="163"/>
      <c r="B15" s="76">
        <f t="shared" si="13"/>
        <v>42887</v>
      </c>
      <c r="C15" s="77">
        <v>7.34</v>
      </c>
      <c r="D15" s="77">
        <v>6.19</v>
      </c>
      <c r="E15" s="77">
        <f t="shared" si="0"/>
        <v>7.34</v>
      </c>
      <c r="F15" s="77">
        <f t="shared" si="1"/>
        <v>6.7650000000000006</v>
      </c>
      <c r="G15" s="158"/>
      <c r="H15" s="161"/>
      <c r="I15" s="78">
        <f t="shared" si="14"/>
        <v>42887</v>
      </c>
      <c r="J15" s="79">
        <v>7.34</v>
      </c>
      <c r="K15" s="79">
        <v>6.19</v>
      </c>
      <c r="L15" s="79">
        <f t="shared" si="2"/>
        <v>7.34</v>
      </c>
      <c r="M15" s="79">
        <f t="shared" si="3"/>
        <v>6.7650000000000006</v>
      </c>
      <c r="N15" s="79">
        <f t="shared" si="8"/>
        <v>0.57499999999999929</v>
      </c>
      <c r="O15" s="79"/>
      <c r="P15" s="80"/>
      <c r="Q15" s="156"/>
      <c r="R15" s="78">
        <f t="shared" si="15"/>
        <v>42522</v>
      </c>
      <c r="S15" s="79">
        <v>5.31</v>
      </c>
      <c r="T15" s="79">
        <v>5.16</v>
      </c>
      <c r="U15" s="79">
        <f t="shared" si="4"/>
        <v>5.31</v>
      </c>
      <c r="V15" s="79">
        <v>4.96</v>
      </c>
      <c r="W15" s="79">
        <f t="shared" si="9"/>
        <v>0.34999999999999964</v>
      </c>
      <c r="X15" s="162"/>
      <c r="Y15" s="165"/>
      <c r="Z15" s="81">
        <f t="shared" si="10"/>
        <v>43862</v>
      </c>
      <c r="AA15" s="82">
        <v>9.9</v>
      </c>
      <c r="AB15" s="82">
        <v>9.5399999999999991</v>
      </c>
      <c r="AC15" s="83">
        <f t="shared" si="17"/>
        <v>10.459999999999999</v>
      </c>
      <c r="AD15" s="83">
        <f t="shared" si="18"/>
        <v>9.9</v>
      </c>
      <c r="AE15" s="83">
        <f t="shared" si="19"/>
        <v>10.459999999999999</v>
      </c>
      <c r="AF15" s="83">
        <f t="shared" si="20"/>
        <v>10.246666666666666</v>
      </c>
      <c r="AG15" s="83">
        <f t="shared" ref="AG15:AG25" si="21">+AH15+$W$78</f>
        <v>10.59</v>
      </c>
      <c r="AH15" s="84">
        <v>10.43</v>
      </c>
      <c r="AI15" s="84">
        <v>9.6</v>
      </c>
      <c r="AJ15" s="85"/>
    </row>
    <row r="16" spans="1:37" x14ac:dyDescent="0.2">
      <c r="A16" s="163"/>
      <c r="B16" s="76">
        <f t="shared" si="13"/>
        <v>42917</v>
      </c>
      <c r="C16" s="77">
        <v>7.32</v>
      </c>
      <c r="D16" s="77">
        <v>6.71</v>
      </c>
      <c r="E16" s="77">
        <f t="shared" si="0"/>
        <v>7.32</v>
      </c>
      <c r="F16" s="77">
        <f t="shared" si="1"/>
        <v>7.0150000000000006</v>
      </c>
      <c r="G16" s="158"/>
      <c r="H16" s="161"/>
      <c r="I16" s="78">
        <f t="shared" si="14"/>
        <v>42917</v>
      </c>
      <c r="J16" s="79">
        <v>7.32</v>
      </c>
      <c r="K16" s="79">
        <v>6.71</v>
      </c>
      <c r="L16" s="79">
        <f t="shared" si="2"/>
        <v>7.32</v>
      </c>
      <c r="M16" s="79">
        <f t="shared" si="3"/>
        <v>7.0150000000000006</v>
      </c>
      <c r="N16" s="79">
        <f t="shared" si="8"/>
        <v>0.30499999999999972</v>
      </c>
      <c r="O16" s="79"/>
      <c r="P16" s="80"/>
      <c r="Q16" s="156"/>
      <c r="R16" s="78">
        <f t="shared" si="15"/>
        <v>42552</v>
      </c>
      <c r="S16" s="79">
        <v>5.01</v>
      </c>
      <c r="T16" s="79">
        <v>5.57</v>
      </c>
      <c r="U16" s="79">
        <f t="shared" si="4"/>
        <v>5.57</v>
      </c>
      <c r="V16" s="79">
        <v>6.38</v>
      </c>
      <c r="W16" s="79">
        <f t="shared" si="9"/>
        <v>-0.80999999999999961</v>
      </c>
      <c r="X16" s="162"/>
      <c r="Y16" s="165"/>
      <c r="Z16" s="81">
        <f t="shared" si="10"/>
        <v>43891</v>
      </c>
      <c r="AA16" s="82">
        <v>10.47</v>
      </c>
      <c r="AB16" s="82">
        <v>9.68</v>
      </c>
      <c r="AC16" s="83">
        <f t="shared" si="17"/>
        <v>10.815</v>
      </c>
      <c r="AD16" s="83">
        <f t="shared" si="18"/>
        <v>10.47</v>
      </c>
      <c r="AE16" s="83">
        <f t="shared" si="19"/>
        <v>10.815</v>
      </c>
      <c r="AF16" s="83">
        <f t="shared" si="20"/>
        <v>10.621041666666667</v>
      </c>
      <c r="AG16" s="83">
        <f t="shared" si="21"/>
        <v>10.040000000000001</v>
      </c>
      <c r="AH16" s="84">
        <v>9.8800000000000008</v>
      </c>
      <c r="AI16" s="84">
        <v>8.4499999999999993</v>
      </c>
      <c r="AJ16" s="85"/>
    </row>
    <row r="17" spans="1:36" x14ac:dyDescent="0.2">
      <c r="A17" s="163"/>
      <c r="B17" s="76">
        <f t="shared" si="13"/>
        <v>42948</v>
      </c>
      <c r="C17" s="77">
        <v>5.07</v>
      </c>
      <c r="D17" s="77">
        <v>6.55</v>
      </c>
      <c r="E17" s="77">
        <f t="shared" si="0"/>
        <v>6.55</v>
      </c>
      <c r="F17" s="77">
        <f t="shared" si="1"/>
        <v>5.8100000000000005</v>
      </c>
      <c r="G17" s="158"/>
      <c r="H17" s="161"/>
      <c r="I17" s="78">
        <f t="shared" si="14"/>
        <v>42948</v>
      </c>
      <c r="J17" s="79">
        <v>5.07</v>
      </c>
      <c r="K17" s="79">
        <v>6.55</v>
      </c>
      <c r="L17" s="79">
        <f t="shared" si="2"/>
        <v>6.55</v>
      </c>
      <c r="M17" s="79">
        <f t="shared" si="3"/>
        <v>5.8100000000000005</v>
      </c>
      <c r="N17" s="79">
        <f t="shared" si="8"/>
        <v>0.73999999999999932</v>
      </c>
      <c r="O17" s="79"/>
      <c r="P17" s="80"/>
      <c r="Q17" s="156"/>
      <c r="R17" s="78">
        <f t="shared" si="15"/>
        <v>42583</v>
      </c>
      <c r="S17" s="79">
        <v>6.16</v>
      </c>
      <c r="T17" s="79">
        <v>6.01</v>
      </c>
      <c r="U17" s="79">
        <f t="shared" si="4"/>
        <v>6.16</v>
      </c>
      <c r="V17" s="79">
        <v>8.5</v>
      </c>
      <c r="W17" s="79">
        <f t="shared" si="9"/>
        <v>-2.34</v>
      </c>
      <c r="X17" s="162"/>
      <c r="Y17" s="165"/>
      <c r="Z17" s="81">
        <f t="shared" si="10"/>
        <v>43922</v>
      </c>
      <c r="AA17" s="82">
        <v>10.039999999999999</v>
      </c>
      <c r="AB17" s="82">
        <v>8.85</v>
      </c>
      <c r="AC17" s="83">
        <f t="shared" si="17"/>
        <v>10.185</v>
      </c>
      <c r="AD17" s="83">
        <f t="shared" si="18"/>
        <v>10.039999999999999</v>
      </c>
      <c r="AE17" s="83">
        <f t="shared" si="19"/>
        <v>10.185</v>
      </c>
      <c r="AF17" s="83">
        <f t="shared" si="20"/>
        <v>9.9708333333333332</v>
      </c>
      <c r="AG17" s="83">
        <f t="shared" si="21"/>
        <v>8.91</v>
      </c>
      <c r="AH17" s="84">
        <v>8.75</v>
      </c>
      <c r="AI17" s="84">
        <v>7.02</v>
      </c>
      <c r="AJ17" s="85"/>
    </row>
    <row r="18" spans="1:36" x14ac:dyDescent="0.2">
      <c r="A18" s="163"/>
      <c r="B18" s="76">
        <f t="shared" si="13"/>
        <v>42979</v>
      </c>
      <c r="C18" s="77">
        <v>6.21</v>
      </c>
      <c r="D18" s="77">
        <v>6.33</v>
      </c>
      <c r="E18" s="77">
        <f t="shared" si="0"/>
        <v>6.33</v>
      </c>
      <c r="F18" s="77">
        <f t="shared" si="1"/>
        <v>6.27</v>
      </c>
      <c r="G18" s="158"/>
      <c r="H18" s="161"/>
      <c r="I18" s="78">
        <f t="shared" si="14"/>
        <v>42979</v>
      </c>
      <c r="J18" s="79">
        <v>6.21</v>
      </c>
      <c r="K18" s="79">
        <v>6.33</v>
      </c>
      <c r="L18" s="79">
        <f t="shared" si="2"/>
        <v>6.33</v>
      </c>
      <c r="M18" s="79">
        <f t="shared" si="3"/>
        <v>6.27</v>
      </c>
      <c r="N18" s="79">
        <f t="shared" si="8"/>
        <v>6.0000000000000497E-2</v>
      </c>
      <c r="O18" s="79"/>
      <c r="P18" s="80"/>
      <c r="Q18" s="156"/>
      <c r="R18" s="78">
        <f t="shared" si="15"/>
        <v>42614</v>
      </c>
      <c r="S18" s="79">
        <v>8.17</v>
      </c>
      <c r="T18" s="79">
        <v>6.09</v>
      </c>
      <c r="U18" s="79">
        <f t="shared" si="4"/>
        <v>8.17</v>
      </c>
      <c r="V18" s="79">
        <v>8.61</v>
      </c>
      <c r="W18" s="79">
        <f t="shared" si="9"/>
        <v>-0.4399999999999995</v>
      </c>
      <c r="X18" s="162"/>
      <c r="Y18" s="165"/>
      <c r="Z18" s="81">
        <f t="shared" si="10"/>
        <v>43952</v>
      </c>
      <c r="AA18" s="82">
        <v>8.93</v>
      </c>
      <c r="AB18" s="82">
        <v>7.03</v>
      </c>
      <c r="AC18" s="83">
        <f t="shared" si="17"/>
        <v>8.7200000000000006</v>
      </c>
      <c r="AD18" s="83">
        <f t="shared" si="18"/>
        <v>8.93</v>
      </c>
      <c r="AE18" s="83">
        <f t="shared" si="19"/>
        <v>8.7200000000000006</v>
      </c>
      <c r="AF18" s="83">
        <f t="shared" si="20"/>
        <v>8.4824999999999999</v>
      </c>
      <c r="AG18" s="83">
        <f t="shared" si="21"/>
        <v>7.75</v>
      </c>
      <c r="AH18" s="84">
        <v>7.59</v>
      </c>
      <c r="AI18" s="84">
        <v>6.07</v>
      </c>
      <c r="AJ18" s="85"/>
    </row>
    <row r="19" spans="1:36" x14ac:dyDescent="0.2">
      <c r="A19" s="163"/>
      <c r="B19" s="76">
        <f t="shared" si="13"/>
        <v>43009</v>
      </c>
      <c r="C19" s="77">
        <v>6.67</v>
      </c>
      <c r="D19" s="77">
        <v>6.14</v>
      </c>
      <c r="E19" s="77">
        <f t="shared" si="0"/>
        <v>6.67</v>
      </c>
      <c r="F19" s="77">
        <f t="shared" si="1"/>
        <v>6.4049999999999994</v>
      </c>
      <c r="G19" s="158"/>
      <c r="H19" s="161"/>
      <c r="I19" s="78">
        <f t="shared" si="14"/>
        <v>43009</v>
      </c>
      <c r="J19" s="79">
        <v>6.67</v>
      </c>
      <c r="K19" s="79">
        <v>6.14</v>
      </c>
      <c r="L19" s="79">
        <f t="shared" si="2"/>
        <v>6.67</v>
      </c>
      <c r="M19" s="79">
        <f t="shared" si="3"/>
        <v>6.4049999999999994</v>
      </c>
      <c r="N19" s="79">
        <f t="shared" si="8"/>
        <v>0.26500000000000057</v>
      </c>
      <c r="O19" s="79"/>
      <c r="P19" s="80"/>
      <c r="Q19" s="156"/>
      <c r="R19" s="78">
        <f t="shared" si="15"/>
        <v>42644</v>
      </c>
      <c r="S19" s="79">
        <v>8.7799999999999994</v>
      </c>
      <c r="T19" s="79">
        <v>6.44</v>
      </c>
      <c r="U19" s="79">
        <f t="shared" si="4"/>
        <v>8.7799999999999994</v>
      </c>
      <c r="V19" s="79">
        <v>7.92</v>
      </c>
      <c r="W19" s="79">
        <f t="shared" si="9"/>
        <v>0.85999999999999943</v>
      </c>
      <c r="X19" s="162"/>
      <c r="Y19" s="165"/>
      <c r="Z19" s="81">
        <f t="shared" si="10"/>
        <v>43983</v>
      </c>
      <c r="AA19" s="82">
        <v>6.68</v>
      </c>
      <c r="AB19" s="82">
        <v>5.99</v>
      </c>
      <c r="AC19" s="83">
        <f t="shared" si="17"/>
        <v>7.0750000000000002</v>
      </c>
      <c r="AD19" s="83">
        <f t="shared" si="18"/>
        <v>6.68</v>
      </c>
      <c r="AE19" s="83">
        <f t="shared" si="19"/>
        <v>7.0750000000000002</v>
      </c>
      <c r="AF19" s="83">
        <f t="shared" si="20"/>
        <v>6.8172916666666667</v>
      </c>
      <c r="AG19" s="83">
        <f t="shared" si="21"/>
        <v>15.22</v>
      </c>
      <c r="AH19" s="84">
        <v>15.06</v>
      </c>
      <c r="AI19" s="84">
        <v>6.62</v>
      </c>
      <c r="AJ19" s="85"/>
    </row>
    <row r="20" spans="1:36" x14ac:dyDescent="0.2">
      <c r="A20" s="163"/>
      <c r="B20" s="76">
        <f t="shared" si="13"/>
        <v>43040</v>
      </c>
      <c r="C20" s="77">
        <v>7.28</v>
      </c>
      <c r="D20" s="77">
        <v>5.88</v>
      </c>
      <c r="E20" s="77">
        <f t="shared" si="0"/>
        <v>7.28</v>
      </c>
      <c r="F20" s="77">
        <f t="shared" si="1"/>
        <v>6.58</v>
      </c>
      <c r="G20" s="158"/>
      <c r="H20" s="161"/>
      <c r="I20" s="78">
        <f t="shared" si="14"/>
        <v>43040</v>
      </c>
      <c r="J20" s="79">
        <v>7.28</v>
      </c>
      <c r="K20" s="79">
        <v>5.88</v>
      </c>
      <c r="L20" s="79">
        <f t="shared" si="2"/>
        <v>7.28</v>
      </c>
      <c r="M20" s="79">
        <f t="shared" si="3"/>
        <v>6.58</v>
      </c>
      <c r="N20" s="79">
        <f t="shared" si="8"/>
        <v>0.70000000000000018</v>
      </c>
      <c r="O20" s="79"/>
      <c r="P20" s="80"/>
      <c r="Q20" s="156"/>
      <c r="R20" s="78">
        <f t="shared" si="15"/>
        <v>42675</v>
      </c>
      <c r="S20" s="79">
        <v>7.79</v>
      </c>
      <c r="T20" s="79">
        <v>6.77</v>
      </c>
      <c r="U20" s="79">
        <f t="shared" si="4"/>
        <v>7.79</v>
      </c>
      <c r="V20" s="79">
        <v>9.74</v>
      </c>
      <c r="W20" s="79">
        <f t="shared" si="9"/>
        <v>-1.9500000000000002</v>
      </c>
      <c r="X20" s="162"/>
      <c r="Y20" s="165"/>
      <c r="Z20" s="81">
        <f t="shared" si="10"/>
        <v>44013</v>
      </c>
      <c r="AA20" s="82">
        <v>13.29</v>
      </c>
      <c r="AB20" s="82">
        <v>6.46</v>
      </c>
      <c r="AC20" s="83">
        <f t="shared" si="17"/>
        <v>10.615</v>
      </c>
      <c r="AD20" s="83">
        <f t="shared" si="18"/>
        <v>13.29</v>
      </c>
      <c r="AE20" s="83">
        <f t="shared" si="19"/>
        <v>10.615</v>
      </c>
      <c r="AF20" s="83">
        <f t="shared" si="20"/>
        <v>10.358958333333334</v>
      </c>
      <c r="AG20" s="83">
        <f t="shared" si="21"/>
        <v>18.489999999999998</v>
      </c>
      <c r="AH20" s="84">
        <v>18.329999999999998</v>
      </c>
      <c r="AI20" s="84">
        <v>7.16</v>
      </c>
      <c r="AJ20" s="85"/>
    </row>
    <row r="21" spans="1:36" x14ac:dyDescent="0.2">
      <c r="A21" s="163"/>
      <c r="B21" s="76">
        <f t="shared" si="13"/>
        <v>43070</v>
      </c>
      <c r="C21" s="77">
        <v>8.3000000000000007</v>
      </c>
      <c r="D21" s="77">
        <v>5.24</v>
      </c>
      <c r="E21" s="77">
        <f t="shared" si="0"/>
        <v>8.3000000000000007</v>
      </c>
      <c r="F21" s="77">
        <f t="shared" si="1"/>
        <v>6.7700000000000005</v>
      </c>
      <c r="G21" s="158"/>
      <c r="H21" s="161"/>
      <c r="I21" s="78">
        <f t="shared" si="14"/>
        <v>43070</v>
      </c>
      <c r="J21" s="79">
        <v>8.3000000000000007</v>
      </c>
      <c r="K21" s="79">
        <v>5.24</v>
      </c>
      <c r="L21" s="79">
        <f t="shared" si="2"/>
        <v>8.3000000000000007</v>
      </c>
      <c r="M21" s="79">
        <f t="shared" si="3"/>
        <v>6.7700000000000005</v>
      </c>
      <c r="N21" s="79">
        <f t="shared" si="8"/>
        <v>1.5300000000000002</v>
      </c>
      <c r="O21" s="79"/>
      <c r="P21" s="80"/>
      <c r="Q21" s="156"/>
      <c r="R21" s="78">
        <f t="shared" si="15"/>
        <v>42705</v>
      </c>
      <c r="S21" s="79">
        <v>9.84</v>
      </c>
      <c r="T21" s="79">
        <v>6.62</v>
      </c>
      <c r="U21" s="79">
        <f t="shared" si="4"/>
        <v>9.84</v>
      </c>
      <c r="V21" s="79">
        <v>9.56</v>
      </c>
      <c r="W21" s="79">
        <f t="shared" si="9"/>
        <v>0.27999999999999936</v>
      </c>
      <c r="X21" s="162"/>
      <c r="Y21" s="165"/>
      <c r="Z21" s="81">
        <f t="shared" si="10"/>
        <v>44044</v>
      </c>
      <c r="AA21" s="82">
        <v>18.079999999999998</v>
      </c>
      <c r="AB21" s="82">
        <v>7.12</v>
      </c>
      <c r="AC21" s="83">
        <f t="shared" si="17"/>
        <v>13.34</v>
      </c>
      <c r="AD21" s="83">
        <f t="shared" si="18"/>
        <v>18.079999999999998</v>
      </c>
      <c r="AE21" s="83">
        <f t="shared" si="19"/>
        <v>13.34</v>
      </c>
      <c r="AF21" s="83">
        <f t="shared" si="20"/>
        <v>13.061458333333333</v>
      </c>
      <c r="AG21" s="83">
        <f t="shared" si="21"/>
        <v>12.69</v>
      </c>
      <c r="AH21" s="84">
        <v>12.53</v>
      </c>
      <c r="AI21" s="84">
        <v>7.08</v>
      </c>
      <c r="AJ21" s="85"/>
    </row>
    <row r="22" spans="1:36" x14ac:dyDescent="0.2">
      <c r="A22" s="163"/>
      <c r="B22" s="76">
        <f t="shared" si="13"/>
        <v>43101</v>
      </c>
      <c r="C22" s="77">
        <v>6.98</v>
      </c>
      <c r="D22" s="77">
        <v>5</v>
      </c>
      <c r="E22" s="77">
        <f t="shared" si="0"/>
        <v>6.98</v>
      </c>
      <c r="F22" s="77">
        <f t="shared" si="1"/>
        <v>5.99</v>
      </c>
      <c r="G22" s="158"/>
      <c r="H22" s="161"/>
      <c r="I22" s="78">
        <f t="shared" si="14"/>
        <v>43101</v>
      </c>
      <c r="J22" s="79">
        <v>6.98</v>
      </c>
      <c r="K22" s="79">
        <v>5</v>
      </c>
      <c r="L22" s="79">
        <f t="shared" si="2"/>
        <v>6.98</v>
      </c>
      <c r="M22" s="79">
        <f t="shared" si="3"/>
        <v>5.99</v>
      </c>
      <c r="N22" s="79">
        <f t="shared" si="8"/>
        <v>0.99000000000000021</v>
      </c>
      <c r="O22" s="79"/>
      <c r="P22" s="80"/>
      <c r="Q22" s="156"/>
      <c r="R22" s="78">
        <f t="shared" si="15"/>
        <v>42736</v>
      </c>
      <c r="S22" s="79">
        <v>9.61</v>
      </c>
      <c r="T22" s="79">
        <v>7.07</v>
      </c>
      <c r="U22" s="79">
        <f t="shared" si="4"/>
        <v>9.61</v>
      </c>
      <c r="V22" s="79">
        <v>8.2200000000000006</v>
      </c>
      <c r="W22" s="79">
        <f t="shared" si="9"/>
        <v>1.3899999999999988</v>
      </c>
      <c r="X22" s="162"/>
      <c r="Y22" s="165"/>
      <c r="Z22" s="81">
        <f t="shared" si="10"/>
        <v>44075</v>
      </c>
      <c r="AA22" s="82">
        <v>17.43</v>
      </c>
      <c r="AB22" s="82">
        <v>7.13</v>
      </c>
      <c r="AC22" s="83">
        <f t="shared" si="17"/>
        <v>13.02</v>
      </c>
      <c r="AD22" s="83">
        <f t="shared" si="18"/>
        <v>17.43</v>
      </c>
      <c r="AE22" s="83">
        <f t="shared" si="19"/>
        <v>13.02</v>
      </c>
      <c r="AF22" s="83">
        <f t="shared" si="20"/>
        <v>12.754166666666666</v>
      </c>
      <c r="AG22" s="83">
        <f t="shared" si="21"/>
        <v>11.41</v>
      </c>
      <c r="AH22" s="84">
        <v>11.25</v>
      </c>
      <c r="AI22" s="84">
        <v>7.43</v>
      </c>
      <c r="AJ22" s="85"/>
    </row>
    <row r="23" spans="1:36" x14ac:dyDescent="0.2">
      <c r="A23" s="163"/>
      <c r="B23" s="76">
        <f t="shared" si="13"/>
        <v>43132</v>
      </c>
      <c r="C23" s="77">
        <v>5.71</v>
      </c>
      <c r="D23" s="77">
        <v>4.68</v>
      </c>
      <c r="E23" s="77">
        <f t="shared" si="0"/>
        <v>5.71</v>
      </c>
      <c r="F23" s="77">
        <f t="shared" si="1"/>
        <v>5.1950000000000003</v>
      </c>
      <c r="G23" s="158"/>
      <c r="H23" s="161"/>
      <c r="I23" s="78">
        <f t="shared" si="14"/>
        <v>43132</v>
      </c>
      <c r="J23" s="79">
        <v>5.71</v>
      </c>
      <c r="K23" s="79">
        <v>4.68</v>
      </c>
      <c r="L23" s="79">
        <f t="shared" si="2"/>
        <v>5.71</v>
      </c>
      <c r="M23" s="79">
        <f t="shared" si="3"/>
        <v>5.1950000000000003</v>
      </c>
      <c r="N23" s="79">
        <f t="shared" si="8"/>
        <v>0.51499999999999968</v>
      </c>
      <c r="O23" s="79"/>
      <c r="P23" s="80"/>
      <c r="Q23" s="156"/>
      <c r="R23" s="78">
        <f t="shared" si="15"/>
        <v>42767</v>
      </c>
      <c r="S23" s="79">
        <v>8.1999999999999993</v>
      </c>
      <c r="T23" s="79">
        <v>7.59</v>
      </c>
      <c r="U23" s="79">
        <f t="shared" si="4"/>
        <v>8.1999999999999993</v>
      </c>
      <c r="V23" s="79">
        <v>8.69</v>
      </c>
      <c r="W23" s="79">
        <f t="shared" si="9"/>
        <v>-0.49000000000000021</v>
      </c>
      <c r="X23" s="162"/>
      <c r="Y23" s="165"/>
      <c r="Z23" s="81">
        <f t="shared" si="10"/>
        <v>44105</v>
      </c>
      <c r="AA23" s="82">
        <v>11.01</v>
      </c>
      <c r="AB23" s="82">
        <v>7.45</v>
      </c>
      <c r="AC23" s="83">
        <f t="shared" si="17"/>
        <v>9.9700000000000006</v>
      </c>
      <c r="AD23" s="83">
        <f t="shared" si="18"/>
        <v>11.01</v>
      </c>
      <c r="AE23" s="83">
        <f t="shared" si="19"/>
        <v>9.9700000000000006</v>
      </c>
      <c r="AF23" s="83">
        <f t="shared" si="20"/>
        <v>9.7227083333333333</v>
      </c>
      <c r="AG23" s="83">
        <f t="shared" si="21"/>
        <v>16.61</v>
      </c>
      <c r="AH23" s="84">
        <v>16.45</v>
      </c>
      <c r="AI23" s="84">
        <v>8.01</v>
      </c>
      <c r="AJ23" s="85"/>
    </row>
    <row r="24" spans="1:36" x14ac:dyDescent="0.2">
      <c r="A24" s="163"/>
      <c r="B24" s="76">
        <f t="shared" si="13"/>
        <v>43160</v>
      </c>
      <c r="C24" s="77">
        <v>5.38</v>
      </c>
      <c r="D24" s="77">
        <v>4.8499999999999996</v>
      </c>
      <c r="E24" s="77">
        <f t="shared" si="0"/>
        <v>5.38</v>
      </c>
      <c r="F24" s="77">
        <f t="shared" si="1"/>
        <v>5.1150000000000002</v>
      </c>
      <c r="G24" s="158"/>
      <c r="H24" s="161"/>
      <c r="I24" s="78">
        <f t="shared" si="14"/>
        <v>43160</v>
      </c>
      <c r="J24" s="79">
        <v>5.38</v>
      </c>
      <c r="K24" s="79">
        <v>4.8499999999999996</v>
      </c>
      <c r="L24" s="79">
        <f t="shared" si="2"/>
        <v>5.38</v>
      </c>
      <c r="M24" s="79">
        <f t="shared" si="3"/>
        <v>5.1150000000000002</v>
      </c>
      <c r="N24" s="79">
        <f t="shared" si="8"/>
        <v>0.26499999999999968</v>
      </c>
      <c r="O24" s="79"/>
      <c r="P24" s="80"/>
      <c r="Q24" s="156"/>
      <c r="R24" s="78">
        <f t="shared" si="15"/>
        <v>42795</v>
      </c>
      <c r="S24" s="79">
        <v>8.65</v>
      </c>
      <c r="T24" s="79">
        <v>7.3</v>
      </c>
      <c r="U24" s="79">
        <f t="shared" si="4"/>
        <v>8.65</v>
      </c>
      <c r="V24" s="79">
        <v>7.61</v>
      </c>
      <c r="W24" s="79">
        <f t="shared" si="9"/>
        <v>1.04</v>
      </c>
      <c r="X24" s="162"/>
      <c r="Y24" s="165"/>
      <c r="Z24" s="81">
        <f t="shared" si="10"/>
        <v>44136</v>
      </c>
      <c r="AA24" s="82">
        <v>16.07</v>
      </c>
      <c r="AB24" s="82">
        <v>8</v>
      </c>
      <c r="AC24" s="83">
        <f t="shared" si="17"/>
        <v>12.775</v>
      </c>
      <c r="AD24" s="83">
        <f t="shared" si="18"/>
        <v>16.07</v>
      </c>
      <c r="AE24" s="83">
        <f t="shared" si="19"/>
        <v>12.775</v>
      </c>
      <c r="AF24" s="83">
        <f t="shared" si="20"/>
        <v>12.542291666666667</v>
      </c>
      <c r="AG24" s="83">
        <f t="shared" si="21"/>
        <v>18.71</v>
      </c>
      <c r="AH24" s="84">
        <v>18.55</v>
      </c>
      <c r="AI24" s="84">
        <v>8.14</v>
      </c>
      <c r="AJ24" s="85"/>
    </row>
    <row r="25" spans="1:36" ht="13.5" thickBot="1" x14ac:dyDescent="0.25">
      <c r="A25" s="163"/>
      <c r="B25" s="76">
        <f t="shared" si="13"/>
        <v>43191</v>
      </c>
      <c r="C25" s="77">
        <v>5.82</v>
      </c>
      <c r="D25" s="77">
        <v>4.71</v>
      </c>
      <c r="E25" s="77">
        <f t="shared" si="0"/>
        <v>5.82</v>
      </c>
      <c r="F25" s="77">
        <f t="shared" si="1"/>
        <v>5.2650000000000006</v>
      </c>
      <c r="G25" s="158"/>
      <c r="H25" s="161"/>
      <c r="I25" s="78">
        <f t="shared" si="14"/>
        <v>43191</v>
      </c>
      <c r="J25" s="79">
        <v>5.82</v>
      </c>
      <c r="K25" s="79">
        <v>4.71</v>
      </c>
      <c r="L25" s="79">
        <f t="shared" si="2"/>
        <v>5.82</v>
      </c>
      <c r="M25" s="79">
        <f t="shared" si="3"/>
        <v>5.2650000000000006</v>
      </c>
      <c r="N25" s="79">
        <f t="shared" si="8"/>
        <v>0.55499999999999972</v>
      </c>
      <c r="O25" s="79"/>
      <c r="P25" s="80"/>
      <c r="Q25" s="156"/>
      <c r="R25" s="78">
        <f t="shared" si="15"/>
        <v>42826</v>
      </c>
      <c r="S25" s="79">
        <v>7.75</v>
      </c>
      <c r="T25" s="79">
        <v>6.08</v>
      </c>
      <c r="U25" s="79">
        <f t="shared" si="4"/>
        <v>7.75</v>
      </c>
      <c r="V25" s="79">
        <v>7.23</v>
      </c>
      <c r="W25" s="79">
        <f t="shared" si="9"/>
        <v>0.51999999999999957</v>
      </c>
      <c r="X25" s="162"/>
      <c r="Y25" s="165"/>
      <c r="Z25" s="81">
        <f t="shared" si="10"/>
        <v>44166</v>
      </c>
      <c r="AA25" s="82">
        <v>20.07</v>
      </c>
      <c r="AB25" s="82">
        <v>8.2100000000000009</v>
      </c>
      <c r="AC25" s="83">
        <f t="shared" si="17"/>
        <v>14.88</v>
      </c>
      <c r="AD25" s="83">
        <f t="shared" si="18"/>
        <v>20.07</v>
      </c>
      <c r="AE25" s="83">
        <f t="shared" si="19"/>
        <v>14.88</v>
      </c>
      <c r="AF25" s="83">
        <f t="shared" si="20"/>
        <v>14.672708333333334</v>
      </c>
      <c r="AG25" s="83">
        <f t="shared" si="21"/>
        <v>10.870000000000001</v>
      </c>
      <c r="AH25" s="84">
        <v>10.71</v>
      </c>
      <c r="AI25" s="84">
        <v>8.26</v>
      </c>
      <c r="AJ25" s="85"/>
    </row>
    <row r="26" spans="1:36" ht="13.5" thickBot="1" x14ac:dyDescent="0.25">
      <c r="A26" s="163"/>
      <c r="B26" s="76">
        <f t="shared" si="13"/>
        <v>43221</v>
      </c>
      <c r="C26" s="77">
        <v>5.98</v>
      </c>
      <c r="D26" s="77">
        <v>4.75</v>
      </c>
      <c r="E26" s="77">
        <f t="shared" si="0"/>
        <v>5.98</v>
      </c>
      <c r="F26" s="77">
        <f t="shared" si="1"/>
        <v>5.3650000000000002</v>
      </c>
      <c r="G26" s="158"/>
      <c r="H26" s="161"/>
      <c r="I26" s="78">
        <f t="shared" si="14"/>
        <v>43221</v>
      </c>
      <c r="J26" s="79">
        <v>5.98</v>
      </c>
      <c r="K26" s="79">
        <v>4.75</v>
      </c>
      <c r="L26" s="79">
        <f t="shared" si="2"/>
        <v>5.98</v>
      </c>
      <c r="M26" s="79">
        <f t="shared" si="3"/>
        <v>5.3650000000000002</v>
      </c>
      <c r="N26" s="79">
        <f t="shared" si="8"/>
        <v>0.61500000000000021</v>
      </c>
      <c r="O26" s="79"/>
      <c r="P26" s="80"/>
      <c r="Q26" s="156"/>
      <c r="R26" s="78">
        <f t="shared" si="15"/>
        <v>42856</v>
      </c>
      <c r="S26" s="79">
        <v>7.14</v>
      </c>
      <c r="T26" s="79">
        <v>5.9</v>
      </c>
      <c r="U26" s="79">
        <f t="shared" si="4"/>
        <v>7.14</v>
      </c>
      <c r="V26" s="79">
        <v>7.38</v>
      </c>
      <c r="W26" s="79">
        <f t="shared" si="9"/>
        <v>-0.24000000000000021</v>
      </c>
      <c r="X26" s="162"/>
      <c r="Y26" s="165"/>
      <c r="Z26" s="86" t="s">
        <v>34</v>
      </c>
      <c r="AA26" s="87">
        <f>AVERAGE(AA14:AA25)</f>
        <v>12.885</v>
      </c>
      <c r="AB26" s="87">
        <f t="shared" ref="AB26:AI26" si="22">AVERAGE(AB14:AB25)</f>
        <v>7.8950000000000005</v>
      </c>
      <c r="AC26" s="87">
        <f t="shared" si="22"/>
        <v>11.13</v>
      </c>
      <c r="AD26" s="87">
        <f>AVERAGE(AD14:AD25)</f>
        <v>12.885</v>
      </c>
      <c r="AE26" s="87">
        <f t="shared" si="22"/>
        <v>11.13</v>
      </c>
      <c r="AF26" s="87">
        <f t="shared" si="22"/>
        <v>10.893940972222223</v>
      </c>
      <c r="AG26" s="87">
        <f t="shared" si="22"/>
        <v>12.621666666666664</v>
      </c>
      <c r="AH26" s="87">
        <f t="shared" si="22"/>
        <v>12.461666666666668</v>
      </c>
      <c r="AI26" s="88">
        <f t="shared" si="22"/>
        <v>7.786666666666668</v>
      </c>
      <c r="AJ26" s="85"/>
    </row>
    <row r="27" spans="1:36" x14ac:dyDescent="0.2">
      <c r="A27" s="163"/>
      <c r="B27" s="76">
        <f t="shared" si="13"/>
        <v>43252</v>
      </c>
      <c r="C27" s="77">
        <v>6.35</v>
      </c>
      <c r="D27" s="77">
        <v>5.63</v>
      </c>
      <c r="E27" s="77">
        <f t="shared" si="0"/>
        <v>6.35</v>
      </c>
      <c r="F27" s="77">
        <f t="shared" si="1"/>
        <v>5.99</v>
      </c>
      <c r="G27" s="158"/>
      <c r="H27" s="161"/>
      <c r="I27" s="78">
        <f t="shared" si="14"/>
        <v>43252</v>
      </c>
      <c r="J27" s="79">
        <v>6.35</v>
      </c>
      <c r="K27" s="79">
        <v>5.63</v>
      </c>
      <c r="L27" s="79">
        <f t="shared" si="2"/>
        <v>6.35</v>
      </c>
      <c r="M27" s="79">
        <f t="shared" si="3"/>
        <v>5.99</v>
      </c>
      <c r="N27" s="79">
        <f t="shared" si="8"/>
        <v>0.35999999999999943</v>
      </c>
      <c r="O27" s="79"/>
      <c r="P27" s="80"/>
      <c r="Q27" s="156"/>
      <c r="R27" s="78">
        <f t="shared" si="15"/>
        <v>42887</v>
      </c>
      <c r="S27" s="79">
        <v>7.34</v>
      </c>
      <c r="T27" s="79">
        <v>6.19</v>
      </c>
      <c r="U27" s="79">
        <f t="shared" si="4"/>
        <v>7.34</v>
      </c>
      <c r="V27" s="79">
        <v>7.22</v>
      </c>
      <c r="W27" s="79">
        <f t="shared" si="9"/>
        <v>0.12000000000000011</v>
      </c>
      <c r="X27" s="162"/>
      <c r="Y27" s="165"/>
      <c r="Z27" s="81">
        <f>EDATE(Z25,1)</f>
        <v>44197</v>
      </c>
      <c r="AA27" s="82">
        <v>10.25</v>
      </c>
      <c r="AB27" s="82">
        <v>8.33</v>
      </c>
      <c r="AC27" s="83">
        <f t="shared" ref="AC27:AC38" si="23">AVERAGE(AA27:AB27)+0.74</f>
        <v>10.029999999999999</v>
      </c>
      <c r="AD27" s="83">
        <f t="shared" ref="AD27:AD38" si="24">MAX(AA27:AB27)</f>
        <v>10.25</v>
      </c>
      <c r="AE27" s="83">
        <f t="shared" ref="AE27:AE38" si="25">MAX(0.74,$G$79)+AVERAGE(AA27:AB27)</f>
        <v>10.029999999999999</v>
      </c>
      <c r="AF27" s="83">
        <f t="shared" ref="AF27:AF38" si="26">O60+AVERAGE(AA27:AB27)</f>
        <v>9.8377083333333317</v>
      </c>
      <c r="AG27" s="83">
        <f t="shared" ref="AG27:AG38" si="27">+AH27+W115</f>
        <v>10.78</v>
      </c>
      <c r="AH27" s="84">
        <v>10.99</v>
      </c>
      <c r="AI27" s="84">
        <v>8.61</v>
      </c>
      <c r="AJ27" s="85"/>
    </row>
    <row r="28" spans="1:36" ht="13.5" thickBot="1" x14ac:dyDescent="0.25">
      <c r="A28" s="163"/>
      <c r="B28" s="76">
        <f t="shared" si="13"/>
        <v>43282</v>
      </c>
      <c r="C28" s="77">
        <v>6.25</v>
      </c>
      <c r="D28" s="77">
        <v>5.85</v>
      </c>
      <c r="E28" s="77">
        <f t="shared" si="0"/>
        <v>6.25</v>
      </c>
      <c r="F28" s="77">
        <f t="shared" si="1"/>
        <v>6.05</v>
      </c>
      <c r="G28" s="159"/>
      <c r="H28" s="161"/>
      <c r="I28" s="78">
        <f t="shared" si="14"/>
        <v>43282</v>
      </c>
      <c r="J28" s="79">
        <v>6.25</v>
      </c>
      <c r="K28" s="79">
        <v>5.85</v>
      </c>
      <c r="L28" s="79">
        <f t="shared" si="2"/>
        <v>6.25</v>
      </c>
      <c r="M28" s="79">
        <f t="shared" si="3"/>
        <v>6.05</v>
      </c>
      <c r="N28" s="79">
        <f t="shared" si="8"/>
        <v>0.20000000000000018</v>
      </c>
      <c r="O28" s="79"/>
      <c r="P28" s="80"/>
      <c r="Q28" s="156"/>
      <c r="R28" s="78">
        <f t="shared" si="15"/>
        <v>42917</v>
      </c>
      <c r="S28" s="79">
        <v>7.32</v>
      </c>
      <c r="T28" s="79">
        <v>6.71</v>
      </c>
      <c r="U28" s="79">
        <f t="shared" si="4"/>
        <v>7.32</v>
      </c>
      <c r="V28" s="79">
        <v>5.33</v>
      </c>
      <c r="W28" s="79">
        <f t="shared" si="9"/>
        <v>1.9900000000000002</v>
      </c>
      <c r="X28" s="162"/>
      <c r="Y28" s="165"/>
      <c r="Z28" s="81">
        <f t="shared" si="10"/>
        <v>44228</v>
      </c>
      <c r="AA28" s="82">
        <v>10.68</v>
      </c>
      <c r="AB28" s="82">
        <v>8.57</v>
      </c>
      <c r="AC28" s="83">
        <f t="shared" si="23"/>
        <v>10.365</v>
      </c>
      <c r="AD28" s="83">
        <f t="shared" si="24"/>
        <v>10.68</v>
      </c>
      <c r="AE28" s="83">
        <f t="shared" si="25"/>
        <v>10.365</v>
      </c>
      <c r="AF28" s="83">
        <f t="shared" si="26"/>
        <v>10.178125</v>
      </c>
      <c r="AG28" s="83">
        <f t="shared" si="27"/>
        <v>10.51</v>
      </c>
      <c r="AH28" s="84">
        <v>11.11</v>
      </c>
      <c r="AI28" s="84">
        <v>8.4499999999999993</v>
      </c>
      <c r="AJ28" s="85"/>
    </row>
    <row r="29" spans="1:36" ht="13.5" thickBot="1" x14ac:dyDescent="0.25">
      <c r="A29" s="89"/>
      <c r="B29" s="90" t="s">
        <v>35</v>
      </c>
      <c r="C29" s="91">
        <f>AVERAGE(C6:C28)</f>
        <v>7.2430434782608684</v>
      </c>
      <c r="D29" s="91">
        <f>AVERAGE(D6:D28)</f>
        <v>6.0160869565217379</v>
      </c>
      <c r="E29" s="91">
        <f>AVERAGE(E6:E28)</f>
        <v>7.3126086956521723</v>
      </c>
      <c r="F29" s="91">
        <f>AVERAGE(F6:F28)</f>
        <v>6.6295652173913053</v>
      </c>
      <c r="G29" s="92">
        <f>ROUNDDOWN(E29-F29,2)</f>
        <v>0.68</v>
      </c>
      <c r="H29" s="93"/>
      <c r="I29" s="78">
        <f t="shared" si="14"/>
        <v>43313</v>
      </c>
      <c r="J29" s="79">
        <v>5.39</v>
      </c>
      <c r="K29" s="79">
        <v>5.46</v>
      </c>
      <c r="L29" s="79">
        <f t="shared" si="2"/>
        <v>5.46</v>
      </c>
      <c r="M29" s="79">
        <f t="shared" si="3"/>
        <v>5.4249999999999998</v>
      </c>
      <c r="N29" s="79">
        <f t="shared" si="8"/>
        <v>3.5000000000000142E-2</v>
      </c>
      <c r="O29" s="79"/>
      <c r="P29" s="80"/>
      <c r="Q29" s="156"/>
      <c r="R29" s="78">
        <f t="shared" si="15"/>
        <v>42948</v>
      </c>
      <c r="S29" s="79">
        <v>5.07</v>
      </c>
      <c r="T29" s="79">
        <v>6.55</v>
      </c>
      <c r="U29" s="79">
        <f t="shared" si="4"/>
        <v>6.55</v>
      </c>
      <c r="V29" s="79">
        <v>6.25</v>
      </c>
      <c r="W29" s="79">
        <f t="shared" si="9"/>
        <v>0.29999999999999982</v>
      </c>
      <c r="X29" s="94"/>
      <c r="Y29" s="165"/>
      <c r="Z29" s="81">
        <f t="shared" si="10"/>
        <v>44256</v>
      </c>
      <c r="AA29" s="82">
        <v>11.1</v>
      </c>
      <c r="AB29" s="82">
        <v>8.66</v>
      </c>
      <c r="AC29" s="83">
        <f t="shared" si="23"/>
        <v>10.62</v>
      </c>
      <c r="AD29" s="83">
        <f t="shared" si="24"/>
        <v>11.1</v>
      </c>
      <c r="AE29" s="83">
        <f t="shared" si="25"/>
        <v>10.62</v>
      </c>
      <c r="AF29" s="83">
        <f t="shared" si="26"/>
        <v>10.434791666666666</v>
      </c>
      <c r="AG29" s="83">
        <f t="shared" si="27"/>
        <v>8.98</v>
      </c>
      <c r="AH29" s="84">
        <v>10.51</v>
      </c>
      <c r="AI29" s="84">
        <v>8.4600000000000009</v>
      </c>
      <c r="AJ29" s="85"/>
    </row>
    <row r="30" spans="1:36" x14ac:dyDescent="0.2">
      <c r="A30" s="163" t="s">
        <v>36</v>
      </c>
      <c r="B30" s="76">
        <v>42948</v>
      </c>
      <c r="C30" s="77">
        <v>5.07</v>
      </c>
      <c r="D30" s="77">
        <v>6.55</v>
      </c>
      <c r="E30" s="77">
        <f t="shared" ref="E30:E53" si="28">MAX(C30:D30)</f>
        <v>6.55</v>
      </c>
      <c r="F30" s="77">
        <f t="shared" ref="F30:F53" si="29">AVERAGE(C30:D30)</f>
        <v>5.8100000000000005</v>
      </c>
      <c r="G30" s="158" t="s">
        <v>30</v>
      </c>
      <c r="H30" s="161"/>
      <c r="I30" s="78">
        <f t="shared" si="14"/>
        <v>43344</v>
      </c>
      <c r="J30" s="79">
        <v>5.92</v>
      </c>
      <c r="K30" s="79">
        <v>5.73</v>
      </c>
      <c r="L30" s="79">
        <f t="shared" si="2"/>
        <v>5.92</v>
      </c>
      <c r="M30" s="79">
        <f t="shared" si="3"/>
        <v>5.8250000000000002</v>
      </c>
      <c r="N30" s="79">
        <f t="shared" si="8"/>
        <v>9.4999999999999751E-2</v>
      </c>
      <c r="O30" s="79"/>
      <c r="P30" s="80"/>
      <c r="Q30" s="156"/>
      <c r="R30" s="78">
        <f t="shared" si="15"/>
        <v>42979</v>
      </c>
      <c r="S30" s="79">
        <v>6.21</v>
      </c>
      <c r="T30" s="79">
        <v>6.33</v>
      </c>
      <c r="U30" s="79">
        <f t="shared" si="4"/>
        <v>6.33</v>
      </c>
      <c r="V30" s="79">
        <v>6.59</v>
      </c>
      <c r="W30" s="79">
        <f t="shared" si="9"/>
        <v>-0.25999999999999979</v>
      </c>
      <c r="X30" s="162"/>
      <c r="Y30" s="165"/>
      <c r="Z30" s="81">
        <f t="shared" si="10"/>
        <v>44287</v>
      </c>
      <c r="AA30" s="82">
        <v>10.19</v>
      </c>
      <c r="AB30" s="82">
        <v>8.33</v>
      </c>
      <c r="AC30" s="83">
        <f t="shared" si="23"/>
        <v>10</v>
      </c>
      <c r="AD30" s="83">
        <f t="shared" si="24"/>
        <v>10.19</v>
      </c>
      <c r="AE30" s="83">
        <f t="shared" si="25"/>
        <v>10</v>
      </c>
      <c r="AF30" s="83">
        <f t="shared" si="26"/>
        <v>9.8287499999999994</v>
      </c>
      <c r="AG30" s="83">
        <f t="shared" si="27"/>
        <v>12.120000000000001</v>
      </c>
      <c r="AH30" s="84">
        <v>11.24</v>
      </c>
      <c r="AI30" s="84">
        <v>8.91</v>
      </c>
      <c r="AJ30" s="85"/>
    </row>
    <row r="31" spans="1:36" x14ac:dyDescent="0.2">
      <c r="A31" s="163"/>
      <c r="B31" s="76">
        <f>EDATE(B30,1)</f>
        <v>42979</v>
      </c>
      <c r="C31" s="77">
        <v>6.21</v>
      </c>
      <c r="D31" s="77">
        <v>6.33</v>
      </c>
      <c r="E31" s="77">
        <f t="shared" si="28"/>
        <v>6.33</v>
      </c>
      <c r="F31" s="77">
        <f t="shared" si="29"/>
        <v>6.27</v>
      </c>
      <c r="G31" s="158"/>
      <c r="H31" s="161"/>
      <c r="I31" s="78">
        <f t="shared" si="14"/>
        <v>43374</v>
      </c>
      <c r="J31" s="79">
        <v>7.71</v>
      </c>
      <c r="K31" s="79">
        <v>6.11</v>
      </c>
      <c r="L31" s="79">
        <f t="shared" si="2"/>
        <v>7.71</v>
      </c>
      <c r="M31" s="79">
        <f t="shared" si="3"/>
        <v>6.91</v>
      </c>
      <c r="N31" s="79">
        <f t="shared" si="8"/>
        <v>0.79999999999999982</v>
      </c>
      <c r="O31" s="79"/>
      <c r="P31" s="80"/>
      <c r="Q31" s="156"/>
      <c r="R31" s="78">
        <f t="shared" si="15"/>
        <v>43009</v>
      </c>
      <c r="S31" s="79">
        <v>6.67</v>
      </c>
      <c r="T31" s="79">
        <v>6.14</v>
      </c>
      <c r="U31" s="79">
        <f t="shared" si="4"/>
        <v>6.67</v>
      </c>
      <c r="V31" s="79">
        <v>7.63</v>
      </c>
      <c r="W31" s="79">
        <f t="shared" si="9"/>
        <v>-0.96</v>
      </c>
      <c r="X31" s="162"/>
      <c r="Y31" s="165"/>
      <c r="Z31" s="81">
        <f t="shared" si="10"/>
        <v>44317</v>
      </c>
      <c r="AA31" s="82">
        <v>10.75</v>
      </c>
      <c r="AB31" s="82">
        <v>8.8800000000000008</v>
      </c>
      <c r="AC31" s="83">
        <f t="shared" si="23"/>
        <v>10.555000000000001</v>
      </c>
      <c r="AD31" s="83">
        <f t="shared" si="24"/>
        <v>10.75</v>
      </c>
      <c r="AE31" s="83">
        <f t="shared" si="25"/>
        <v>10.555000000000001</v>
      </c>
      <c r="AF31" s="83">
        <f t="shared" si="26"/>
        <v>10.383125000000001</v>
      </c>
      <c r="AG31" s="83">
        <f t="shared" si="27"/>
        <v>13.5</v>
      </c>
      <c r="AH31" s="84">
        <v>12.45</v>
      </c>
      <c r="AI31" s="84">
        <v>9.5500000000000007</v>
      </c>
      <c r="AJ31" s="85"/>
    </row>
    <row r="32" spans="1:36" x14ac:dyDescent="0.2">
      <c r="A32" s="163"/>
      <c r="B32" s="76">
        <f t="shared" ref="B32:B53" si="30">EDATE(B31,1)</f>
        <v>43009</v>
      </c>
      <c r="C32" s="77">
        <v>6.67</v>
      </c>
      <c r="D32" s="77">
        <v>6.14</v>
      </c>
      <c r="E32" s="77">
        <f t="shared" si="28"/>
        <v>6.67</v>
      </c>
      <c r="F32" s="77">
        <f t="shared" si="29"/>
        <v>6.4049999999999994</v>
      </c>
      <c r="G32" s="158"/>
      <c r="H32" s="161"/>
      <c r="I32" s="78">
        <f t="shared" si="14"/>
        <v>43405</v>
      </c>
      <c r="J32" s="79">
        <v>6.81</v>
      </c>
      <c r="K32" s="79">
        <v>6.26</v>
      </c>
      <c r="L32" s="79">
        <f t="shared" si="2"/>
        <v>6.81</v>
      </c>
      <c r="M32" s="79">
        <f t="shared" si="3"/>
        <v>6.5350000000000001</v>
      </c>
      <c r="N32" s="79">
        <f t="shared" si="8"/>
        <v>0.27499999999999947</v>
      </c>
      <c r="O32" s="79"/>
      <c r="P32" s="80"/>
      <c r="Q32" s="156"/>
      <c r="R32" s="78">
        <f t="shared" si="15"/>
        <v>43040</v>
      </c>
      <c r="S32" s="79">
        <v>7.28</v>
      </c>
      <c r="T32" s="79">
        <v>5.88</v>
      </c>
      <c r="U32" s="79">
        <f t="shared" si="4"/>
        <v>7.28</v>
      </c>
      <c r="V32" s="79">
        <v>8.23</v>
      </c>
      <c r="W32" s="79">
        <f t="shared" si="9"/>
        <v>-0.95000000000000018</v>
      </c>
      <c r="X32" s="162"/>
      <c r="Y32" s="165"/>
      <c r="Z32" s="81">
        <f t="shared" si="10"/>
        <v>44348</v>
      </c>
      <c r="AA32" s="82">
        <v>12.73</v>
      </c>
      <c r="AB32" s="82">
        <v>9.42</v>
      </c>
      <c r="AC32" s="83">
        <f t="shared" si="23"/>
        <v>11.815</v>
      </c>
      <c r="AD32" s="83">
        <f t="shared" si="24"/>
        <v>12.73</v>
      </c>
      <c r="AE32" s="83">
        <f t="shared" si="25"/>
        <v>11.815</v>
      </c>
      <c r="AF32" s="83">
        <f t="shared" si="26"/>
        <v>11.777083333333332</v>
      </c>
      <c r="AG32" s="83">
        <f t="shared" si="27"/>
        <v>11.950000000000001</v>
      </c>
      <c r="AH32" s="84">
        <v>10.71</v>
      </c>
      <c r="AI32" s="84">
        <v>9.82</v>
      </c>
      <c r="AJ32" s="85"/>
    </row>
    <row r="33" spans="1:36" x14ac:dyDescent="0.2">
      <c r="A33" s="163"/>
      <c r="B33" s="76">
        <f t="shared" si="30"/>
        <v>43040</v>
      </c>
      <c r="C33" s="77">
        <v>7.28</v>
      </c>
      <c r="D33" s="77">
        <v>5.88</v>
      </c>
      <c r="E33" s="77">
        <f t="shared" si="28"/>
        <v>7.28</v>
      </c>
      <c r="F33" s="77">
        <f t="shared" si="29"/>
        <v>6.58</v>
      </c>
      <c r="G33" s="158"/>
      <c r="H33" s="161"/>
      <c r="I33" s="78">
        <f t="shared" si="14"/>
        <v>43435</v>
      </c>
      <c r="J33" s="79">
        <v>5.85</v>
      </c>
      <c r="K33" s="79">
        <v>6.42</v>
      </c>
      <c r="L33" s="79">
        <f t="shared" si="2"/>
        <v>6.42</v>
      </c>
      <c r="M33" s="79">
        <f t="shared" si="3"/>
        <v>6.1349999999999998</v>
      </c>
      <c r="N33" s="79">
        <f t="shared" si="8"/>
        <v>0.28500000000000014</v>
      </c>
      <c r="O33" s="79"/>
      <c r="P33" s="80"/>
      <c r="Q33" s="156"/>
      <c r="R33" s="78">
        <f t="shared" si="15"/>
        <v>43070</v>
      </c>
      <c r="S33" s="79">
        <v>8.3000000000000007</v>
      </c>
      <c r="T33" s="79">
        <v>5.24</v>
      </c>
      <c r="U33" s="79">
        <f t="shared" si="4"/>
        <v>8.3000000000000007</v>
      </c>
      <c r="V33" s="79">
        <v>6.95</v>
      </c>
      <c r="W33" s="79">
        <f t="shared" si="9"/>
        <v>1.3500000000000005</v>
      </c>
      <c r="X33" s="162"/>
      <c r="Y33" s="165"/>
      <c r="Z33" s="81">
        <f t="shared" si="10"/>
        <v>44378</v>
      </c>
      <c r="AA33" s="82">
        <v>10.59</v>
      </c>
      <c r="AB33" s="82">
        <v>9.83</v>
      </c>
      <c r="AC33" s="83">
        <f t="shared" si="23"/>
        <v>10.950000000000001</v>
      </c>
      <c r="AD33" s="83">
        <f t="shared" si="24"/>
        <v>10.59</v>
      </c>
      <c r="AE33" s="83">
        <f t="shared" si="25"/>
        <v>10.950000000000001</v>
      </c>
      <c r="AF33" s="83">
        <f t="shared" si="26"/>
        <v>11.138958333333335</v>
      </c>
      <c r="AG33" s="83">
        <f t="shared" si="27"/>
        <v>11.309999999999999</v>
      </c>
      <c r="AH33" s="84">
        <v>10.199999999999999</v>
      </c>
      <c r="AI33" s="84">
        <v>9.69</v>
      </c>
      <c r="AJ33" s="85"/>
    </row>
    <row r="34" spans="1:36" x14ac:dyDescent="0.2">
      <c r="A34" s="163"/>
      <c r="B34" s="76">
        <f t="shared" si="30"/>
        <v>43070</v>
      </c>
      <c r="C34" s="77">
        <v>8.3000000000000007</v>
      </c>
      <c r="D34" s="77">
        <v>5.24</v>
      </c>
      <c r="E34" s="77">
        <f t="shared" si="28"/>
        <v>8.3000000000000007</v>
      </c>
      <c r="F34" s="77">
        <f t="shared" si="29"/>
        <v>6.7700000000000005</v>
      </c>
      <c r="G34" s="158"/>
      <c r="H34" s="161"/>
      <c r="I34" s="78">
        <f t="shared" si="14"/>
        <v>43466</v>
      </c>
      <c r="J34" s="79">
        <v>5.16</v>
      </c>
      <c r="K34" s="79">
        <v>6.52</v>
      </c>
      <c r="L34" s="79">
        <f t="shared" si="2"/>
        <v>6.52</v>
      </c>
      <c r="M34" s="79">
        <f t="shared" si="3"/>
        <v>5.84</v>
      </c>
      <c r="N34" s="79">
        <f t="shared" si="8"/>
        <v>0.67999999999999972</v>
      </c>
      <c r="O34" s="79">
        <f>AVERAGE(N5:N21)</f>
        <v>0.72264705882352942</v>
      </c>
      <c r="P34" s="80"/>
      <c r="Q34" s="156"/>
      <c r="R34" s="78">
        <f t="shared" si="15"/>
        <v>43101</v>
      </c>
      <c r="S34" s="79">
        <v>6.98</v>
      </c>
      <c r="T34" s="79">
        <v>5</v>
      </c>
      <c r="U34" s="79">
        <f t="shared" si="4"/>
        <v>6.98</v>
      </c>
      <c r="V34" s="79">
        <v>5.61</v>
      </c>
      <c r="W34" s="79">
        <f t="shared" si="9"/>
        <v>1.37</v>
      </c>
      <c r="X34" s="162"/>
      <c r="Y34" s="165"/>
      <c r="Z34" s="81">
        <f t="shared" si="10"/>
        <v>44409</v>
      </c>
      <c r="AA34" s="82">
        <v>10.039999999999999</v>
      </c>
      <c r="AB34" s="82">
        <v>9.67</v>
      </c>
      <c r="AC34" s="83">
        <f t="shared" si="23"/>
        <v>10.595000000000001</v>
      </c>
      <c r="AD34" s="83">
        <f t="shared" si="24"/>
        <v>10.039999999999999</v>
      </c>
      <c r="AE34" s="83">
        <f t="shared" si="25"/>
        <v>10.595000000000001</v>
      </c>
      <c r="AF34" s="83">
        <f t="shared" si="26"/>
        <v>10.994583333333333</v>
      </c>
      <c r="AG34" s="83">
        <f t="shared" si="27"/>
        <v>11.42</v>
      </c>
      <c r="AH34" s="84">
        <v>9.82</v>
      </c>
      <c r="AI34" s="84">
        <v>9.7799999999999994</v>
      </c>
      <c r="AJ34" s="85"/>
    </row>
    <row r="35" spans="1:36" x14ac:dyDescent="0.2">
      <c r="A35" s="163"/>
      <c r="B35" s="76">
        <f t="shared" si="30"/>
        <v>43101</v>
      </c>
      <c r="C35" s="77">
        <v>6.98</v>
      </c>
      <c r="D35" s="77">
        <v>5</v>
      </c>
      <c r="E35" s="77">
        <f t="shared" si="28"/>
        <v>6.98</v>
      </c>
      <c r="F35" s="77">
        <f t="shared" si="29"/>
        <v>5.99</v>
      </c>
      <c r="G35" s="158"/>
      <c r="H35" s="161"/>
      <c r="I35" s="78">
        <f t="shared" si="14"/>
        <v>43497</v>
      </c>
      <c r="J35" s="79">
        <v>5.47</v>
      </c>
      <c r="K35" s="79">
        <v>6.8</v>
      </c>
      <c r="L35" s="79">
        <f t="shared" si="2"/>
        <v>6.8</v>
      </c>
      <c r="M35" s="79">
        <f t="shared" si="3"/>
        <v>6.1349999999999998</v>
      </c>
      <c r="N35" s="79">
        <f t="shared" si="8"/>
        <v>0.66500000000000004</v>
      </c>
      <c r="O35" s="79">
        <f t="shared" ref="O35:O40" si="31">AVERAGE(N6:N22)</f>
        <v>0.77647058823529413</v>
      </c>
      <c r="P35" s="80"/>
      <c r="Q35" s="156"/>
      <c r="R35" s="78">
        <f t="shared" si="15"/>
        <v>43132</v>
      </c>
      <c r="S35" s="79">
        <v>5.71</v>
      </c>
      <c r="T35" s="79">
        <v>4.68</v>
      </c>
      <c r="U35" s="79">
        <f t="shared" si="4"/>
        <v>5.71</v>
      </c>
      <c r="V35" s="79">
        <v>5.37</v>
      </c>
      <c r="W35" s="79">
        <f t="shared" si="9"/>
        <v>0.33999999999999986</v>
      </c>
      <c r="X35" s="162"/>
      <c r="Y35" s="165"/>
      <c r="Z35" s="81">
        <f t="shared" si="10"/>
        <v>44440</v>
      </c>
      <c r="AA35" s="82">
        <v>9.68</v>
      </c>
      <c r="AB35" s="82">
        <v>9.75</v>
      </c>
      <c r="AC35" s="83">
        <f t="shared" si="23"/>
        <v>10.455</v>
      </c>
      <c r="AD35" s="83">
        <f t="shared" si="24"/>
        <v>9.75</v>
      </c>
      <c r="AE35" s="83">
        <f t="shared" si="25"/>
        <v>10.455</v>
      </c>
      <c r="AF35" s="83">
        <f t="shared" si="26"/>
        <v>10.895416666666666</v>
      </c>
      <c r="AG35" s="83">
        <f t="shared" si="27"/>
        <v>11</v>
      </c>
      <c r="AH35" s="84">
        <v>10.1</v>
      </c>
      <c r="AI35" s="84">
        <v>9.92</v>
      </c>
      <c r="AJ35" s="85"/>
    </row>
    <row r="36" spans="1:36" x14ac:dyDescent="0.2">
      <c r="A36" s="163"/>
      <c r="B36" s="76">
        <f t="shared" si="30"/>
        <v>43132</v>
      </c>
      <c r="C36" s="77">
        <v>5.71</v>
      </c>
      <c r="D36" s="77">
        <v>4.68</v>
      </c>
      <c r="E36" s="77">
        <f t="shared" si="28"/>
        <v>5.71</v>
      </c>
      <c r="F36" s="77">
        <f t="shared" si="29"/>
        <v>5.1950000000000003</v>
      </c>
      <c r="G36" s="158"/>
      <c r="H36" s="161"/>
      <c r="I36" s="78">
        <f t="shared" si="14"/>
        <v>43525</v>
      </c>
      <c r="J36" s="79">
        <v>4.97</v>
      </c>
      <c r="K36" s="79">
        <v>7.25</v>
      </c>
      <c r="L36" s="79">
        <f t="shared" si="2"/>
        <v>7.25</v>
      </c>
      <c r="M36" s="79">
        <f t="shared" si="3"/>
        <v>6.1099999999999994</v>
      </c>
      <c r="N36" s="79">
        <f t="shared" si="8"/>
        <v>1.1400000000000006</v>
      </c>
      <c r="O36" s="79">
        <f t="shared" si="31"/>
        <v>0.74558823529411766</v>
      </c>
      <c r="P36" s="80"/>
      <c r="Q36" s="156"/>
      <c r="R36" s="78">
        <f t="shared" si="15"/>
        <v>43160</v>
      </c>
      <c r="S36" s="79">
        <v>5.38</v>
      </c>
      <c r="T36" s="79">
        <v>4.8499999999999996</v>
      </c>
      <c r="U36" s="79">
        <f t="shared" si="4"/>
        <v>5.38</v>
      </c>
      <c r="V36" s="79">
        <v>5.93</v>
      </c>
      <c r="W36" s="79">
        <f t="shared" si="9"/>
        <v>-0.54999999999999982</v>
      </c>
      <c r="X36" s="162"/>
      <c r="Y36" s="165"/>
      <c r="Z36" s="81">
        <f t="shared" si="10"/>
        <v>44470</v>
      </c>
      <c r="AA36" s="82">
        <v>9.9</v>
      </c>
      <c r="AB36" s="82">
        <v>9.93</v>
      </c>
      <c r="AC36" s="83">
        <f t="shared" si="23"/>
        <v>10.654999999999999</v>
      </c>
      <c r="AD36" s="83">
        <f t="shared" si="24"/>
        <v>9.93</v>
      </c>
      <c r="AE36" s="83">
        <f t="shared" si="25"/>
        <v>10.654999999999999</v>
      </c>
      <c r="AF36" s="83">
        <f t="shared" si="26"/>
        <v>11.252083333333331</v>
      </c>
      <c r="AG36" s="83">
        <f t="shared" si="27"/>
        <v>11.149999999999999</v>
      </c>
      <c r="AH36" s="84">
        <v>11.44</v>
      </c>
      <c r="AI36" s="84">
        <v>10.62</v>
      </c>
      <c r="AJ36" s="85"/>
    </row>
    <row r="37" spans="1:36" ht="18" customHeight="1" x14ac:dyDescent="0.2">
      <c r="A37" s="163"/>
      <c r="B37" s="76">
        <f t="shared" si="30"/>
        <v>43160</v>
      </c>
      <c r="C37" s="77">
        <v>5.38</v>
      </c>
      <c r="D37" s="77">
        <v>4.8499999999999996</v>
      </c>
      <c r="E37" s="77">
        <f t="shared" si="28"/>
        <v>5.38</v>
      </c>
      <c r="F37" s="77">
        <f t="shared" si="29"/>
        <v>5.1150000000000002</v>
      </c>
      <c r="G37" s="158"/>
      <c r="H37" s="161"/>
      <c r="I37" s="78">
        <f t="shared" si="14"/>
        <v>43556</v>
      </c>
      <c r="J37" s="79">
        <v>6.35</v>
      </c>
      <c r="K37" s="79">
        <v>7.05</v>
      </c>
      <c r="L37" s="79">
        <f t="shared" si="2"/>
        <v>7.05</v>
      </c>
      <c r="M37" s="79">
        <f t="shared" si="3"/>
        <v>6.6999999999999993</v>
      </c>
      <c r="N37" s="79">
        <f t="shared" si="8"/>
        <v>0.35000000000000053</v>
      </c>
      <c r="O37" s="79">
        <f t="shared" si="31"/>
        <v>0.69235294117647062</v>
      </c>
      <c r="P37" s="80"/>
      <c r="Q37" s="156"/>
      <c r="R37" s="78">
        <f t="shared" si="15"/>
        <v>43191</v>
      </c>
      <c r="S37" s="79">
        <v>5.82</v>
      </c>
      <c r="T37" s="79">
        <v>4.71</v>
      </c>
      <c r="U37" s="79">
        <f t="shared" si="4"/>
        <v>5.82</v>
      </c>
      <c r="V37" s="79">
        <v>5.89</v>
      </c>
      <c r="W37" s="79">
        <f t="shared" si="9"/>
        <v>-6.9999999999999396E-2</v>
      </c>
      <c r="X37" s="162"/>
      <c r="Y37" s="165"/>
      <c r="Z37" s="81">
        <f t="shared" si="10"/>
        <v>44501</v>
      </c>
      <c r="AA37" s="82">
        <v>11.45</v>
      </c>
      <c r="AB37" s="82">
        <v>10.53</v>
      </c>
      <c r="AC37" s="83">
        <f t="shared" si="23"/>
        <v>11.729999999999999</v>
      </c>
      <c r="AD37" s="83">
        <f t="shared" si="24"/>
        <v>11.45</v>
      </c>
      <c r="AE37" s="83">
        <f t="shared" si="25"/>
        <v>11.729999999999999</v>
      </c>
      <c r="AF37" s="83">
        <f t="shared" si="26"/>
        <v>12.562291666666665</v>
      </c>
      <c r="AG37" s="83">
        <f t="shared" si="27"/>
        <v>10.36</v>
      </c>
      <c r="AH37" s="84">
        <v>10.87</v>
      </c>
      <c r="AI37" s="84">
        <v>11.66</v>
      </c>
      <c r="AJ37" s="85"/>
    </row>
    <row r="38" spans="1:36" ht="18.75" customHeight="1" thickBot="1" x14ac:dyDescent="0.25">
      <c r="A38" s="163"/>
      <c r="B38" s="76">
        <f t="shared" si="30"/>
        <v>43191</v>
      </c>
      <c r="C38" s="77">
        <v>5.82</v>
      </c>
      <c r="D38" s="77">
        <v>4.71</v>
      </c>
      <c r="E38" s="77">
        <f t="shared" si="28"/>
        <v>5.82</v>
      </c>
      <c r="F38" s="77">
        <f t="shared" si="29"/>
        <v>5.2650000000000006</v>
      </c>
      <c r="G38" s="158"/>
      <c r="H38" s="161"/>
      <c r="I38" s="78">
        <f t="shared" si="14"/>
        <v>43586</v>
      </c>
      <c r="J38" s="79">
        <v>7.14</v>
      </c>
      <c r="K38" s="79">
        <v>7.02</v>
      </c>
      <c r="L38" s="79">
        <f t="shared" si="2"/>
        <v>7.14</v>
      </c>
      <c r="M38" s="79">
        <f t="shared" si="3"/>
        <v>7.08</v>
      </c>
      <c r="N38" s="79">
        <f t="shared" si="8"/>
        <v>5.9999999999999609E-2</v>
      </c>
      <c r="O38" s="79">
        <f t="shared" si="31"/>
        <v>0.69499999999999984</v>
      </c>
      <c r="P38" s="80"/>
      <c r="Q38" s="156"/>
      <c r="R38" s="78">
        <f t="shared" si="15"/>
        <v>43221</v>
      </c>
      <c r="S38" s="79">
        <v>5.98</v>
      </c>
      <c r="T38" s="79">
        <v>4.75</v>
      </c>
      <c r="U38" s="79">
        <f t="shared" si="4"/>
        <v>5.98</v>
      </c>
      <c r="V38" s="79">
        <v>6.21</v>
      </c>
      <c r="W38" s="79">
        <f t="shared" si="9"/>
        <v>-0.22999999999999954</v>
      </c>
      <c r="X38" s="162"/>
      <c r="Y38" s="165"/>
      <c r="Z38" s="81">
        <f t="shared" si="10"/>
        <v>44531</v>
      </c>
      <c r="AA38" s="82">
        <v>11.4</v>
      </c>
      <c r="AB38" s="82">
        <v>11.52</v>
      </c>
      <c r="AC38" s="83">
        <f t="shared" si="23"/>
        <v>12.200000000000001</v>
      </c>
      <c r="AD38" s="83">
        <f t="shared" si="24"/>
        <v>11.52</v>
      </c>
      <c r="AE38" s="83">
        <f t="shared" si="25"/>
        <v>12.200000000000001</v>
      </c>
      <c r="AF38" s="83">
        <f t="shared" si="26"/>
        <v>13.043958333333334</v>
      </c>
      <c r="AG38" s="83">
        <f t="shared" si="27"/>
        <v>11.23</v>
      </c>
      <c r="AH38" s="84">
        <v>10.71</v>
      </c>
      <c r="AI38" s="84">
        <v>12.29</v>
      </c>
      <c r="AJ38" s="85"/>
    </row>
    <row r="39" spans="1:36" ht="18.75" customHeight="1" thickBot="1" x14ac:dyDescent="0.25">
      <c r="A39" s="163"/>
      <c r="B39" s="76">
        <f t="shared" si="30"/>
        <v>43221</v>
      </c>
      <c r="C39" s="77">
        <v>5.98</v>
      </c>
      <c r="D39" s="77">
        <v>4.75</v>
      </c>
      <c r="E39" s="77">
        <f t="shared" si="28"/>
        <v>5.98</v>
      </c>
      <c r="F39" s="77">
        <f t="shared" si="29"/>
        <v>5.3650000000000002</v>
      </c>
      <c r="G39" s="158"/>
      <c r="H39" s="161"/>
      <c r="I39" s="78">
        <f t="shared" si="14"/>
        <v>43617</v>
      </c>
      <c r="J39" s="79">
        <v>7.74</v>
      </c>
      <c r="K39" s="79">
        <v>7.56</v>
      </c>
      <c r="L39" s="79">
        <f t="shared" si="2"/>
        <v>7.74</v>
      </c>
      <c r="M39" s="79">
        <f t="shared" si="3"/>
        <v>7.65</v>
      </c>
      <c r="N39" s="79">
        <f t="shared" si="8"/>
        <v>8.9999999999999858E-2</v>
      </c>
      <c r="O39" s="79">
        <f t="shared" si="31"/>
        <v>0.63647058823529423</v>
      </c>
      <c r="P39" s="80"/>
      <c r="Q39" s="156"/>
      <c r="R39" s="78">
        <f t="shared" si="15"/>
        <v>43252</v>
      </c>
      <c r="S39" s="79">
        <v>6.35</v>
      </c>
      <c r="T39" s="79">
        <v>5.63</v>
      </c>
      <c r="U39" s="79">
        <f t="shared" si="4"/>
        <v>6.35</v>
      </c>
      <c r="V39" s="79">
        <v>6.08</v>
      </c>
      <c r="W39" s="79">
        <f t="shared" si="9"/>
        <v>0.26999999999999957</v>
      </c>
      <c r="X39" s="162"/>
      <c r="Y39" s="165"/>
      <c r="Z39" s="86" t="s">
        <v>37</v>
      </c>
      <c r="AA39" s="87">
        <f>AVERAGE(AA27:AA38)</f>
        <v>10.730000000000002</v>
      </c>
      <c r="AB39" s="87">
        <f t="shared" ref="AB39:AI39" si="32">AVERAGE(AB27:AB38)</f>
        <v>9.4516666666666662</v>
      </c>
      <c r="AC39" s="87">
        <f t="shared" si="32"/>
        <v>10.830833333333333</v>
      </c>
      <c r="AD39" s="87">
        <f>AVERAGE(AD27:AD38)</f>
        <v>10.748333333333335</v>
      </c>
      <c r="AE39" s="87">
        <f t="shared" si="32"/>
        <v>10.830833333333333</v>
      </c>
      <c r="AF39" s="87">
        <f t="shared" si="32"/>
        <v>11.027239583333333</v>
      </c>
      <c r="AG39" s="87">
        <f t="shared" si="32"/>
        <v>11.192500000000001</v>
      </c>
      <c r="AH39" s="87">
        <f t="shared" si="32"/>
        <v>10.845833333333333</v>
      </c>
      <c r="AI39" s="88">
        <f t="shared" si="32"/>
        <v>9.8133333333333326</v>
      </c>
      <c r="AJ39" s="85"/>
    </row>
    <row r="40" spans="1:36" ht="18.75" customHeight="1" x14ac:dyDescent="0.2">
      <c r="A40" s="163"/>
      <c r="B40" s="76">
        <f t="shared" si="30"/>
        <v>43252</v>
      </c>
      <c r="C40" s="77">
        <v>6.35</v>
      </c>
      <c r="D40" s="77">
        <v>5.63</v>
      </c>
      <c r="E40" s="77">
        <f t="shared" si="28"/>
        <v>6.35</v>
      </c>
      <c r="F40" s="77">
        <f t="shared" si="29"/>
        <v>5.99</v>
      </c>
      <c r="G40" s="158"/>
      <c r="H40" s="161"/>
      <c r="I40" s="78">
        <f t="shared" si="14"/>
        <v>43647</v>
      </c>
      <c r="J40" s="79">
        <v>7.09</v>
      </c>
      <c r="K40" s="79">
        <v>7.78</v>
      </c>
      <c r="L40" s="79">
        <f t="shared" si="2"/>
        <v>7.78</v>
      </c>
      <c r="M40" s="79">
        <f t="shared" si="3"/>
        <v>7.4350000000000005</v>
      </c>
      <c r="N40" s="79">
        <f t="shared" si="8"/>
        <v>0.34499999999999975</v>
      </c>
      <c r="O40" s="79">
        <f t="shared" si="31"/>
        <v>0.58294117647058818</v>
      </c>
      <c r="P40" s="80"/>
      <c r="Q40" s="156"/>
      <c r="R40" s="78">
        <f t="shared" si="15"/>
        <v>43282</v>
      </c>
      <c r="S40" s="79">
        <v>6.25</v>
      </c>
      <c r="T40" s="79">
        <v>5.85</v>
      </c>
      <c r="U40" s="95">
        <f t="shared" si="4"/>
        <v>6.25</v>
      </c>
      <c r="V40" s="95">
        <v>5.44</v>
      </c>
      <c r="W40" s="95">
        <f t="shared" si="9"/>
        <v>0.80999999999999961</v>
      </c>
      <c r="X40" s="162"/>
      <c r="Y40" s="165"/>
      <c r="Z40" s="81">
        <f>EDATE(Z38,1)</f>
        <v>44562</v>
      </c>
      <c r="AA40" s="82">
        <v>10.73</v>
      </c>
      <c r="AB40" s="82">
        <v>12.21</v>
      </c>
      <c r="AC40" s="83">
        <f t="shared" ref="AC40:AC51" si="33">AVERAGE(AA40:AB40)+0.74</f>
        <v>12.21</v>
      </c>
      <c r="AD40" s="83">
        <f t="shared" ref="AD40:AD51" si="34">MAX(AA40:AB40)</f>
        <v>12.21</v>
      </c>
      <c r="AE40" s="83">
        <f>MAX(0.74,$G$104)+AVERAGE(AA40:AB40)</f>
        <v>13.260000000000002</v>
      </c>
      <c r="AF40" s="83">
        <f t="shared" ref="AF40:AF51" si="35">O73+AVERAGE(AA40:AB40)</f>
        <v>13.073541666666667</v>
      </c>
      <c r="AG40" s="83">
        <f>+AH40+$W$152</f>
        <v>10.43</v>
      </c>
      <c r="AH40" s="84">
        <v>10.4</v>
      </c>
      <c r="AI40" s="84">
        <v>13.2</v>
      </c>
    </row>
    <row r="41" spans="1:36" ht="18.75" customHeight="1" thickBot="1" x14ac:dyDescent="0.25">
      <c r="A41" s="163"/>
      <c r="B41" s="76">
        <f t="shared" si="30"/>
        <v>43282</v>
      </c>
      <c r="C41" s="77">
        <v>6.25</v>
      </c>
      <c r="D41" s="77">
        <v>5.85</v>
      </c>
      <c r="E41" s="77">
        <f t="shared" si="28"/>
        <v>6.25</v>
      </c>
      <c r="F41" s="77">
        <f t="shared" si="29"/>
        <v>6.05</v>
      </c>
      <c r="G41" s="158"/>
      <c r="H41" s="161"/>
      <c r="I41" s="78">
        <f t="shared" si="14"/>
        <v>43678</v>
      </c>
      <c r="J41" s="79">
        <v>8.27</v>
      </c>
      <c r="K41" s="79">
        <v>7.87</v>
      </c>
      <c r="L41" s="79">
        <f t="shared" si="2"/>
        <v>8.27</v>
      </c>
      <c r="M41" s="79">
        <f t="shared" si="3"/>
        <v>8.07</v>
      </c>
      <c r="N41" s="79">
        <f t="shared" si="8"/>
        <v>0.19999999999999929</v>
      </c>
      <c r="O41" s="79">
        <f>AVERAGE(N5:N28)</f>
        <v>0.65770833333333334</v>
      </c>
      <c r="P41" s="80"/>
      <c r="R41" s="96" t="s">
        <v>38</v>
      </c>
      <c r="S41" s="97">
        <f>AVERAGE(S5:S40)</f>
        <v>6.826944444444444</v>
      </c>
      <c r="T41" s="97">
        <f>AVERAGE(T5:T40)</f>
        <v>5.8758333333333344</v>
      </c>
      <c r="U41" s="97">
        <f>AVERAGE(U5:U40)</f>
        <v>7.0030555555555551</v>
      </c>
      <c r="V41" s="97">
        <f>AVERAGE(V5:V40)</f>
        <v>6.7088888888888896</v>
      </c>
      <c r="W41" s="98">
        <f>ROUNDDOWN(U41-V41,2)</f>
        <v>0.28999999999999998</v>
      </c>
      <c r="X41" s="162"/>
      <c r="Y41" s="165"/>
      <c r="Z41" s="81">
        <f t="shared" ref="Z41" si="36">EDATE(Z40,1)</f>
        <v>44593</v>
      </c>
      <c r="AA41" s="82">
        <v>10.43</v>
      </c>
      <c r="AB41" s="82">
        <v>12.97</v>
      </c>
      <c r="AC41" s="83">
        <f t="shared" si="33"/>
        <v>12.44</v>
      </c>
      <c r="AD41" s="83">
        <f t="shared" si="34"/>
        <v>12.97</v>
      </c>
      <c r="AE41" s="83">
        <f t="shared" ref="AE41:AE51" si="37">MAX(0.74,$G$104)+AVERAGE(AA41:AB41)</f>
        <v>13.489999999999998</v>
      </c>
      <c r="AF41" s="83">
        <f t="shared" si="35"/>
        <v>13.327708333333332</v>
      </c>
      <c r="AG41" s="83">
        <f t="shared" ref="AG41:AG51" si="38">+AH41+$W$152</f>
        <v>10.74</v>
      </c>
      <c r="AH41" s="84">
        <v>10.71</v>
      </c>
      <c r="AI41" s="84">
        <v>13.91</v>
      </c>
    </row>
    <row r="42" spans="1:36" ht="18.75" customHeight="1" x14ac:dyDescent="0.2">
      <c r="A42" s="163"/>
      <c r="B42" s="76">
        <f t="shared" si="30"/>
        <v>43313</v>
      </c>
      <c r="C42" s="77">
        <v>5.39</v>
      </c>
      <c r="D42" s="77">
        <v>5.46</v>
      </c>
      <c r="E42" s="77">
        <f t="shared" si="28"/>
        <v>5.46</v>
      </c>
      <c r="F42" s="77">
        <f t="shared" si="29"/>
        <v>5.4249999999999998</v>
      </c>
      <c r="G42" s="158"/>
      <c r="H42" s="161"/>
      <c r="I42" s="78">
        <f t="shared" si="14"/>
        <v>43709</v>
      </c>
      <c r="J42" s="79">
        <v>8.49</v>
      </c>
      <c r="K42" s="79">
        <v>7.76</v>
      </c>
      <c r="L42" s="79">
        <f t="shared" si="2"/>
        <v>8.49</v>
      </c>
      <c r="M42" s="79">
        <f t="shared" si="3"/>
        <v>8.125</v>
      </c>
      <c r="N42" s="79">
        <f t="shared" si="8"/>
        <v>0.36500000000000021</v>
      </c>
      <c r="O42" s="79">
        <f t="shared" ref="O42:O100" si="39">AVERAGE(N6:N29)</f>
        <v>0.65604166666666675</v>
      </c>
      <c r="P42" s="80"/>
      <c r="Q42" s="156" t="s">
        <v>39</v>
      </c>
      <c r="R42" s="78">
        <v>42583</v>
      </c>
      <c r="S42" s="79">
        <v>6.16</v>
      </c>
      <c r="T42" s="79">
        <v>6.01</v>
      </c>
      <c r="U42" s="79">
        <f t="shared" ref="U42:U77" si="40">MAX(S42:T42)</f>
        <v>6.16</v>
      </c>
      <c r="V42" s="79">
        <v>8.5</v>
      </c>
      <c r="W42" s="79">
        <f>+U42-V42</f>
        <v>-2.34</v>
      </c>
      <c r="X42" s="162"/>
      <c r="Y42" s="165"/>
      <c r="Z42" s="81">
        <f t="shared" si="10"/>
        <v>44621</v>
      </c>
      <c r="AA42" s="82">
        <v>10.59</v>
      </c>
      <c r="AB42" s="82">
        <v>13.71</v>
      </c>
      <c r="AC42" s="83">
        <f t="shared" si="33"/>
        <v>12.89</v>
      </c>
      <c r="AD42" s="83">
        <f t="shared" si="34"/>
        <v>13.71</v>
      </c>
      <c r="AE42" s="83">
        <f t="shared" si="37"/>
        <v>13.940000000000001</v>
      </c>
      <c r="AF42" s="83">
        <f t="shared" si="35"/>
        <v>13.814166666666667</v>
      </c>
      <c r="AG42" s="83">
        <f t="shared" si="38"/>
        <v>12.069999999999999</v>
      </c>
      <c r="AH42" s="84">
        <v>12.04</v>
      </c>
      <c r="AI42" s="84">
        <v>14.5</v>
      </c>
    </row>
    <row r="43" spans="1:36" ht="18.75" customHeight="1" x14ac:dyDescent="0.2">
      <c r="A43" s="163"/>
      <c r="B43" s="76">
        <f t="shared" si="30"/>
        <v>43344</v>
      </c>
      <c r="C43" s="77">
        <v>5.92</v>
      </c>
      <c r="D43" s="77">
        <v>5.73</v>
      </c>
      <c r="E43" s="77">
        <f t="shared" si="28"/>
        <v>5.92</v>
      </c>
      <c r="F43" s="77">
        <f t="shared" si="29"/>
        <v>5.8250000000000002</v>
      </c>
      <c r="G43" s="158"/>
      <c r="H43" s="161"/>
      <c r="I43" s="78">
        <f t="shared" si="14"/>
        <v>43739</v>
      </c>
      <c r="J43" s="79">
        <v>9.26</v>
      </c>
      <c r="K43" s="79">
        <v>7.84</v>
      </c>
      <c r="L43" s="79">
        <f t="shared" si="2"/>
        <v>9.26</v>
      </c>
      <c r="M43" s="79">
        <f t="shared" si="3"/>
        <v>8.5500000000000007</v>
      </c>
      <c r="N43" s="79">
        <f t="shared" si="8"/>
        <v>0.70999999999999908</v>
      </c>
      <c r="O43" s="79">
        <f t="shared" si="39"/>
        <v>0.6166666666666667</v>
      </c>
      <c r="P43" s="80"/>
      <c r="Q43" s="156"/>
      <c r="R43" s="78">
        <f>EDATE(R42,1)</f>
        <v>42614</v>
      </c>
      <c r="S43" s="79">
        <v>8.17</v>
      </c>
      <c r="T43" s="79">
        <v>6.09</v>
      </c>
      <c r="U43" s="79">
        <f t="shared" si="40"/>
        <v>8.17</v>
      </c>
      <c r="V43" s="79">
        <v>8.61</v>
      </c>
      <c r="W43" s="79">
        <f t="shared" ref="W43:W77" si="41">+U43-V43</f>
        <v>-0.4399999999999995</v>
      </c>
      <c r="X43" s="162"/>
      <c r="Y43" s="165"/>
      <c r="Z43" s="81">
        <f t="shared" si="10"/>
        <v>44652</v>
      </c>
      <c r="AA43" s="82">
        <v>11.97</v>
      </c>
      <c r="AB43" s="82">
        <v>14.51</v>
      </c>
      <c r="AC43" s="83">
        <f t="shared" si="33"/>
        <v>13.98</v>
      </c>
      <c r="AD43" s="83">
        <f t="shared" si="34"/>
        <v>14.51</v>
      </c>
      <c r="AE43" s="83">
        <f t="shared" si="37"/>
        <v>15.030000000000001</v>
      </c>
      <c r="AF43" s="83">
        <f t="shared" si="35"/>
        <v>14.969374999999999</v>
      </c>
      <c r="AG43" s="83">
        <f t="shared" si="38"/>
        <v>13.93</v>
      </c>
      <c r="AH43" s="84">
        <v>13.9</v>
      </c>
      <c r="AI43" s="84">
        <v>14.82</v>
      </c>
    </row>
    <row r="44" spans="1:36" x14ac:dyDescent="0.2">
      <c r="A44" s="163"/>
      <c r="B44" s="76">
        <f t="shared" si="30"/>
        <v>43374</v>
      </c>
      <c r="C44" s="77">
        <v>7.71</v>
      </c>
      <c r="D44" s="77">
        <v>6.11</v>
      </c>
      <c r="E44" s="77">
        <f t="shared" si="28"/>
        <v>7.71</v>
      </c>
      <c r="F44" s="77">
        <f t="shared" si="29"/>
        <v>6.91</v>
      </c>
      <c r="G44" s="158"/>
      <c r="H44" s="161"/>
      <c r="I44" s="78">
        <f t="shared" si="14"/>
        <v>43770</v>
      </c>
      <c r="J44" s="79">
        <v>10.42</v>
      </c>
      <c r="K44" s="79">
        <v>8.32</v>
      </c>
      <c r="L44" s="79">
        <f t="shared" si="2"/>
        <v>10.42</v>
      </c>
      <c r="M44" s="79">
        <f t="shared" si="3"/>
        <v>9.370000000000001</v>
      </c>
      <c r="N44" s="79">
        <f t="shared" si="8"/>
        <v>1.0499999999999989</v>
      </c>
      <c r="O44" s="79">
        <f t="shared" si="39"/>
        <v>0.60124999999999995</v>
      </c>
      <c r="P44" s="80"/>
      <c r="Q44" s="156"/>
      <c r="R44" s="78">
        <f t="shared" ref="R44:R77" si="42">EDATE(R43,1)</f>
        <v>42644</v>
      </c>
      <c r="S44" s="79">
        <v>8.7799999999999994</v>
      </c>
      <c r="T44" s="79">
        <v>6.44</v>
      </c>
      <c r="U44" s="79">
        <f t="shared" si="40"/>
        <v>8.7799999999999994</v>
      </c>
      <c r="V44" s="79">
        <v>7.92</v>
      </c>
      <c r="W44" s="79">
        <f t="shared" si="41"/>
        <v>0.85999999999999943</v>
      </c>
      <c r="X44" s="162"/>
      <c r="Y44" s="165"/>
      <c r="Z44" s="81">
        <f t="shared" si="10"/>
        <v>44682</v>
      </c>
      <c r="AA44" s="82">
        <v>13.68</v>
      </c>
      <c r="AB44" s="82">
        <v>14.82</v>
      </c>
      <c r="AC44" s="83">
        <f t="shared" si="33"/>
        <v>14.99</v>
      </c>
      <c r="AD44" s="83">
        <f t="shared" si="34"/>
        <v>14.82</v>
      </c>
      <c r="AE44" s="83">
        <f t="shared" si="37"/>
        <v>16.04</v>
      </c>
      <c r="AF44" s="83">
        <f t="shared" si="35"/>
        <v>15.980833333333333</v>
      </c>
      <c r="AG44" s="83">
        <f t="shared" si="38"/>
        <v>14.889999999999999</v>
      </c>
      <c r="AH44" s="84">
        <v>14.86</v>
      </c>
      <c r="AI44" s="84">
        <v>14.63</v>
      </c>
    </row>
    <row r="45" spans="1:36" ht="13.5" thickBot="1" x14ac:dyDescent="0.25">
      <c r="A45" s="163"/>
      <c r="B45" s="76">
        <f t="shared" si="30"/>
        <v>43405</v>
      </c>
      <c r="C45" s="77">
        <v>6.81</v>
      </c>
      <c r="D45" s="77">
        <v>6.26</v>
      </c>
      <c r="E45" s="77">
        <f t="shared" si="28"/>
        <v>6.81</v>
      </c>
      <c r="F45" s="77">
        <f t="shared" si="29"/>
        <v>6.5350000000000001</v>
      </c>
      <c r="G45" s="158"/>
      <c r="H45" s="161"/>
      <c r="I45" s="78">
        <f t="shared" si="14"/>
        <v>43800</v>
      </c>
      <c r="J45" s="79">
        <v>13.01</v>
      </c>
      <c r="K45" s="79">
        <v>8.73</v>
      </c>
      <c r="L45" s="79">
        <f t="shared" si="2"/>
        <v>13.01</v>
      </c>
      <c r="M45" s="79">
        <f t="shared" si="3"/>
        <v>10.870000000000001</v>
      </c>
      <c r="N45" s="95">
        <f t="shared" si="8"/>
        <v>2.1399999999999988</v>
      </c>
      <c r="O45" s="79">
        <f t="shared" si="39"/>
        <v>0.5914583333333332</v>
      </c>
      <c r="P45" s="80"/>
      <c r="Q45" s="156"/>
      <c r="R45" s="78">
        <f t="shared" si="42"/>
        <v>42675</v>
      </c>
      <c r="S45" s="79">
        <v>7.79</v>
      </c>
      <c r="T45" s="79">
        <v>6.77</v>
      </c>
      <c r="U45" s="79">
        <f t="shared" si="40"/>
        <v>7.79</v>
      </c>
      <c r="V45" s="79">
        <v>9.74</v>
      </c>
      <c r="W45" s="79">
        <f t="shared" si="41"/>
        <v>-1.9500000000000002</v>
      </c>
      <c r="X45" s="162"/>
      <c r="Y45" s="165"/>
      <c r="Z45" s="81">
        <f t="shared" si="10"/>
        <v>44713</v>
      </c>
      <c r="AA45" s="82">
        <v>15.04</v>
      </c>
      <c r="AB45" s="82">
        <v>14.8</v>
      </c>
      <c r="AC45" s="83">
        <f t="shared" si="33"/>
        <v>15.66</v>
      </c>
      <c r="AD45" s="83">
        <f t="shared" si="34"/>
        <v>15.04</v>
      </c>
      <c r="AE45" s="83">
        <f t="shared" si="37"/>
        <v>16.71</v>
      </c>
      <c r="AF45" s="83">
        <f t="shared" si="35"/>
        <v>16.650208333333332</v>
      </c>
      <c r="AG45" s="83">
        <f t="shared" si="38"/>
        <v>13.16</v>
      </c>
      <c r="AH45" s="84">
        <v>13.13</v>
      </c>
      <c r="AI45" s="84">
        <v>14.68</v>
      </c>
    </row>
    <row r="46" spans="1:36" x14ac:dyDescent="0.2">
      <c r="A46" s="163"/>
      <c r="B46" s="76">
        <f t="shared" si="30"/>
        <v>43435</v>
      </c>
      <c r="C46" s="77">
        <v>5.85</v>
      </c>
      <c r="D46" s="77">
        <v>6.42</v>
      </c>
      <c r="E46" s="77">
        <f t="shared" si="28"/>
        <v>6.42</v>
      </c>
      <c r="F46" s="77">
        <f t="shared" si="29"/>
        <v>6.1349999999999998</v>
      </c>
      <c r="G46" s="158"/>
      <c r="H46" s="161"/>
      <c r="I46" s="78">
        <f t="shared" si="14"/>
        <v>43831</v>
      </c>
      <c r="J46" s="79">
        <v>12.65</v>
      </c>
      <c r="K46" s="79">
        <v>9.2799999999999994</v>
      </c>
      <c r="L46" s="79">
        <f t="shared" si="2"/>
        <v>12.65</v>
      </c>
      <c r="M46" s="99">
        <f t="shared" si="3"/>
        <v>10.965</v>
      </c>
      <c r="N46" s="100">
        <f t="shared" si="8"/>
        <v>1.6850000000000005</v>
      </c>
      <c r="O46" s="101">
        <f t="shared" si="39"/>
        <v>0.53625</v>
      </c>
      <c r="P46" s="80"/>
      <c r="Q46" s="156"/>
      <c r="R46" s="78">
        <f t="shared" si="42"/>
        <v>42705</v>
      </c>
      <c r="S46" s="79">
        <v>9.84</v>
      </c>
      <c r="T46" s="79">
        <v>6.62</v>
      </c>
      <c r="U46" s="79">
        <f t="shared" si="40"/>
        <v>9.84</v>
      </c>
      <c r="V46" s="79">
        <v>9.56</v>
      </c>
      <c r="W46" s="79">
        <f t="shared" si="41"/>
        <v>0.27999999999999936</v>
      </c>
      <c r="X46" s="162"/>
      <c r="Y46" s="165"/>
      <c r="Z46" s="81">
        <f t="shared" si="10"/>
        <v>44743</v>
      </c>
      <c r="AA46" s="82">
        <v>13.07</v>
      </c>
      <c r="AB46" s="82">
        <v>14.72</v>
      </c>
      <c r="AC46" s="83">
        <f t="shared" si="33"/>
        <v>14.635</v>
      </c>
      <c r="AD46" s="83">
        <f t="shared" si="34"/>
        <v>14.72</v>
      </c>
      <c r="AE46" s="83">
        <f t="shared" si="37"/>
        <v>15.684999999999999</v>
      </c>
      <c r="AF46" s="83">
        <f t="shared" si="35"/>
        <v>15.611458333333331</v>
      </c>
      <c r="AG46" s="83">
        <f t="shared" si="38"/>
        <v>11.18</v>
      </c>
      <c r="AH46" s="84">
        <v>11.15</v>
      </c>
      <c r="AI46" s="84">
        <v>14.54</v>
      </c>
    </row>
    <row r="47" spans="1:36" x14ac:dyDescent="0.2">
      <c r="A47" s="163"/>
      <c r="B47" s="76">
        <f t="shared" si="30"/>
        <v>43466</v>
      </c>
      <c r="C47" s="77">
        <v>5.16</v>
      </c>
      <c r="D47" s="77">
        <v>6.52</v>
      </c>
      <c r="E47" s="77">
        <f t="shared" si="28"/>
        <v>6.52</v>
      </c>
      <c r="F47" s="77">
        <f t="shared" si="29"/>
        <v>5.84</v>
      </c>
      <c r="G47" s="158"/>
      <c r="H47" s="161"/>
      <c r="I47" s="78">
        <f t="shared" si="14"/>
        <v>43862</v>
      </c>
      <c r="J47" s="79">
        <v>9.9</v>
      </c>
      <c r="K47" s="79">
        <v>9.5399999999999991</v>
      </c>
      <c r="L47" s="79">
        <f t="shared" si="2"/>
        <v>9.9</v>
      </c>
      <c r="M47" s="99">
        <f t="shared" si="3"/>
        <v>9.7199999999999989</v>
      </c>
      <c r="N47" s="102">
        <f t="shared" si="8"/>
        <v>0.18000000000000149</v>
      </c>
      <c r="O47" s="101">
        <f t="shared" si="39"/>
        <v>0.5116666666666666</v>
      </c>
      <c r="P47" s="80"/>
      <c r="Q47" s="156"/>
      <c r="R47" s="78">
        <f t="shared" si="42"/>
        <v>42736</v>
      </c>
      <c r="S47" s="79">
        <v>9.61</v>
      </c>
      <c r="T47" s="79">
        <v>7.07</v>
      </c>
      <c r="U47" s="79">
        <f t="shared" si="40"/>
        <v>9.61</v>
      </c>
      <c r="V47" s="79">
        <v>8.2200000000000006</v>
      </c>
      <c r="W47" s="79">
        <f t="shared" si="41"/>
        <v>1.3899999999999988</v>
      </c>
      <c r="X47" s="162"/>
      <c r="Y47" s="165"/>
      <c r="Z47" s="81">
        <f t="shared" si="10"/>
        <v>44774</v>
      </c>
      <c r="AA47" s="82">
        <v>11.19</v>
      </c>
      <c r="AB47" s="82">
        <v>14.83</v>
      </c>
      <c r="AC47" s="83">
        <f t="shared" si="33"/>
        <v>13.75</v>
      </c>
      <c r="AD47" s="83">
        <f t="shared" si="34"/>
        <v>14.83</v>
      </c>
      <c r="AE47" s="83">
        <f t="shared" si="37"/>
        <v>14.8</v>
      </c>
      <c r="AF47" s="83">
        <f t="shared" si="35"/>
        <v>14.6975</v>
      </c>
      <c r="AG47" s="83">
        <f t="shared" si="38"/>
        <v>8.5299999999999994</v>
      </c>
      <c r="AH47" s="84">
        <v>8.5</v>
      </c>
      <c r="AI47" s="84">
        <v>13.38</v>
      </c>
    </row>
    <row r="48" spans="1:36" x14ac:dyDescent="0.2">
      <c r="A48" s="163"/>
      <c r="B48" s="76">
        <f t="shared" si="30"/>
        <v>43497</v>
      </c>
      <c r="C48" s="77">
        <v>5.47</v>
      </c>
      <c r="D48" s="77">
        <v>6.8</v>
      </c>
      <c r="E48" s="77">
        <f t="shared" si="28"/>
        <v>6.8</v>
      </c>
      <c r="F48" s="77">
        <f t="shared" si="29"/>
        <v>6.1349999999999998</v>
      </c>
      <c r="G48" s="158"/>
      <c r="H48" s="161"/>
      <c r="I48" s="78">
        <f t="shared" si="14"/>
        <v>43891</v>
      </c>
      <c r="J48" s="79">
        <v>10.47</v>
      </c>
      <c r="K48" s="79">
        <v>9.68</v>
      </c>
      <c r="L48" s="79">
        <f t="shared" si="2"/>
        <v>10.47</v>
      </c>
      <c r="M48" s="99">
        <f t="shared" si="3"/>
        <v>10.074999999999999</v>
      </c>
      <c r="N48" s="102">
        <f t="shared" si="8"/>
        <v>0.39500000000000135</v>
      </c>
      <c r="O48" s="101">
        <f t="shared" si="39"/>
        <v>0.52666666666666651</v>
      </c>
      <c r="P48" s="80"/>
      <c r="Q48" s="156"/>
      <c r="R48" s="78">
        <f t="shared" si="42"/>
        <v>42767</v>
      </c>
      <c r="S48" s="79">
        <v>8.1999999999999993</v>
      </c>
      <c r="T48" s="79">
        <v>7.59</v>
      </c>
      <c r="U48" s="79">
        <f t="shared" si="40"/>
        <v>8.1999999999999993</v>
      </c>
      <c r="V48" s="79">
        <v>8.69</v>
      </c>
      <c r="W48" s="79">
        <f t="shared" si="41"/>
        <v>-0.49000000000000021</v>
      </c>
      <c r="X48" s="162"/>
      <c r="Y48" s="165"/>
      <c r="Z48" s="81">
        <f t="shared" si="10"/>
        <v>44805</v>
      </c>
      <c r="AA48" s="82">
        <v>8.84</v>
      </c>
      <c r="AB48" s="82">
        <v>13.82</v>
      </c>
      <c r="AC48" s="83">
        <f t="shared" si="33"/>
        <v>12.07</v>
      </c>
      <c r="AD48" s="83">
        <f t="shared" si="34"/>
        <v>13.82</v>
      </c>
      <c r="AE48" s="83">
        <f t="shared" si="37"/>
        <v>13.120000000000001</v>
      </c>
      <c r="AF48" s="83">
        <f t="shared" si="35"/>
        <v>12.992916666666666</v>
      </c>
      <c r="AG48" s="83">
        <f t="shared" si="38"/>
        <v>7.6400000000000006</v>
      </c>
      <c r="AH48" s="84">
        <v>7.61</v>
      </c>
      <c r="AI48" s="84">
        <v>12.59</v>
      </c>
    </row>
    <row r="49" spans="1:35" x14ac:dyDescent="0.2">
      <c r="A49" s="163"/>
      <c r="B49" s="76">
        <f t="shared" si="30"/>
        <v>43525</v>
      </c>
      <c r="C49" s="77">
        <v>4.97</v>
      </c>
      <c r="D49" s="77">
        <v>7.25</v>
      </c>
      <c r="E49" s="77">
        <f t="shared" si="28"/>
        <v>7.25</v>
      </c>
      <c r="F49" s="77">
        <f t="shared" si="29"/>
        <v>6.1099999999999994</v>
      </c>
      <c r="G49" s="158"/>
      <c r="H49" s="161"/>
      <c r="I49" s="78">
        <f t="shared" si="14"/>
        <v>43922</v>
      </c>
      <c r="J49" s="79">
        <v>10.039999999999999</v>
      </c>
      <c r="K49" s="79">
        <v>8.85</v>
      </c>
      <c r="L49" s="79">
        <f t="shared" si="2"/>
        <v>10.039999999999999</v>
      </c>
      <c r="M49" s="99">
        <f t="shared" si="3"/>
        <v>9.4450000000000003</v>
      </c>
      <c r="N49" s="102">
        <f t="shared" si="8"/>
        <v>0.59499999999999886</v>
      </c>
      <c r="O49" s="101">
        <f t="shared" si="39"/>
        <v>0.54604166666666654</v>
      </c>
      <c r="P49" s="80"/>
      <c r="Q49" s="156"/>
      <c r="R49" s="78">
        <f t="shared" si="42"/>
        <v>42795</v>
      </c>
      <c r="S49" s="79">
        <v>8.65</v>
      </c>
      <c r="T49" s="79">
        <v>7.3</v>
      </c>
      <c r="U49" s="79">
        <f t="shared" si="40"/>
        <v>8.65</v>
      </c>
      <c r="V49" s="79">
        <v>7.61</v>
      </c>
      <c r="W49" s="79">
        <f t="shared" si="41"/>
        <v>1.04</v>
      </c>
      <c r="X49" s="162"/>
      <c r="Y49" s="165"/>
      <c r="Z49" s="81">
        <f t="shared" si="10"/>
        <v>44835</v>
      </c>
      <c r="AA49" s="82">
        <v>7.04</v>
      </c>
      <c r="AB49" s="82">
        <v>12.67</v>
      </c>
      <c r="AC49" s="83">
        <f t="shared" si="33"/>
        <v>10.595000000000001</v>
      </c>
      <c r="AD49" s="83">
        <f t="shared" si="34"/>
        <v>12.67</v>
      </c>
      <c r="AE49" s="83">
        <f t="shared" si="37"/>
        <v>11.645</v>
      </c>
      <c r="AF49" s="83">
        <f t="shared" si="35"/>
        <v>11.43125</v>
      </c>
      <c r="AG49" s="83">
        <f t="shared" si="38"/>
        <v>9.3699999999999992</v>
      </c>
      <c r="AH49" s="84">
        <v>9.34</v>
      </c>
      <c r="AI49" s="84">
        <v>12.6</v>
      </c>
    </row>
    <row r="50" spans="1:35" x14ac:dyDescent="0.2">
      <c r="A50" s="163"/>
      <c r="B50" s="76">
        <f t="shared" si="30"/>
        <v>43556</v>
      </c>
      <c r="C50" s="77">
        <v>6.35</v>
      </c>
      <c r="D50" s="77">
        <v>7.05</v>
      </c>
      <c r="E50" s="77">
        <f t="shared" si="28"/>
        <v>7.05</v>
      </c>
      <c r="F50" s="77">
        <f t="shared" si="29"/>
        <v>6.6999999999999993</v>
      </c>
      <c r="G50" s="158"/>
      <c r="H50" s="161"/>
      <c r="I50" s="78">
        <f t="shared" si="14"/>
        <v>43952</v>
      </c>
      <c r="J50" s="79">
        <v>8.93</v>
      </c>
      <c r="K50" s="79">
        <v>7.03</v>
      </c>
      <c r="L50" s="79">
        <f t="shared" si="2"/>
        <v>8.93</v>
      </c>
      <c r="M50" s="99">
        <f t="shared" si="3"/>
        <v>7.98</v>
      </c>
      <c r="N50" s="102">
        <f t="shared" si="8"/>
        <v>0.94999999999999929</v>
      </c>
      <c r="O50" s="101">
        <f t="shared" si="39"/>
        <v>0.52583333333333326</v>
      </c>
      <c r="P50" s="80"/>
      <c r="Q50" s="156"/>
      <c r="R50" s="78">
        <f t="shared" si="42"/>
        <v>42826</v>
      </c>
      <c r="S50" s="79">
        <v>7.75</v>
      </c>
      <c r="T50" s="79">
        <v>6.08</v>
      </c>
      <c r="U50" s="79">
        <f t="shared" si="40"/>
        <v>7.75</v>
      </c>
      <c r="V50" s="79">
        <v>7.23</v>
      </c>
      <c r="W50" s="79">
        <f t="shared" si="41"/>
        <v>0.51999999999999957</v>
      </c>
      <c r="X50" s="162"/>
      <c r="Y50" s="165"/>
      <c r="Z50" s="81">
        <f t="shared" si="10"/>
        <v>44866</v>
      </c>
      <c r="AA50" s="82">
        <v>9.17</v>
      </c>
      <c r="AB50" s="82">
        <v>12.61</v>
      </c>
      <c r="AC50" s="83">
        <f t="shared" si="33"/>
        <v>11.63</v>
      </c>
      <c r="AD50" s="83">
        <f t="shared" si="34"/>
        <v>12.61</v>
      </c>
      <c r="AE50" s="83">
        <f t="shared" si="37"/>
        <v>12.68</v>
      </c>
      <c r="AF50" s="83">
        <f t="shared" si="35"/>
        <v>12.426875000000001</v>
      </c>
      <c r="AG50" s="83">
        <f t="shared" si="38"/>
        <v>9.5699999999999985</v>
      </c>
      <c r="AH50" s="84">
        <v>9.5399999999999991</v>
      </c>
      <c r="AI50" s="84">
        <v>11.91</v>
      </c>
    </row>
    <row r="51" spans="1:35" ht="13.5" thickBot="1" x14ac:dyDescent="0.25">
      <c r="A51" s="163"/>
      <c r="B51" s="76">
        <f t="shared" si="30"/>
        <v>43586</v>
      </c>
      <c r="C51" s="77">
        <v>7.14</v>
      </c>
      <c r="D51" s="77">
        <v>7.02</v>
      </c>
      <c r="E51" s="77">
        <f t="shared" si="28"/>
        <v>7.14</v>
      </c>
      <c r="F51" s="77">
        <f t="shared" si="29"/>
        <v>7.08</v>
      </c>
      <c r="G51" s="158"/>
      <c r="H51" s="161"/>
      <c r="I51" s="78">
        <f t="shared" si="14"/>
        <v>43983</v>
      </c>
      <c r="J51" s="79">
        <v>6.68</v>
      </c>
      <c r="K51" s="79">
        <v>5.99</v>
      </c>
      <c r="L51" s="79">
        <f t="shared" si="2"/>
        <v>6.68</v>
      </c>
      <c r="M51" s="99">
        <f t="shared" si="3"/>
        <v>6.335</v>
      </c>
      <c r="N51" s="102">
        <f t="shared" si="8"/>
        <v>0.34499999999999975</v>
      </c>
      <c r="O51" s="101">
        <f t="shared" si="39"/>
        <v>0.50249999999999995</v>
      </c>
      <c r="P51" s="80"/>
      <c r="Q51" s="156"/>
      <c r="R51" s="78">
        <f t="shared" si="42"/>
        <v>42856</v>
      </c>
      <c r="S51" s="79">
        <v>7.14</v>
      </c>
      <c r="T51" s="79">
        <v>5.9</v>
      </c>
      <c r="U51" s="79">
        <f t="shared" si="40"/>
        <v>7.14</v>
      </c>
      <c r="V51" s="79">
        <v>7.38</v>
      </c>
      <c r="W51" s="79">
        <f t="shared" si="41"/>
        <v>-0.24000000000000021</v>
      </c>
      <c r="X51" s="162"/>
      <c r="Y51" s="165"/>
      <c r="Z51" s="81">
        <f t="shared" si="10"/>
        <v>44896</v>
      </c>
      <c r="AA51" s="82">
        <v>9.6300000000000008</v>
      </c>
      <c r="AB51" s="82">
        <v>11.78</v>
      </c>
      <c r="AC51" s="83">
        <f t="shared" si="33"/>
        <v>11.445</v>
      </c>
      <c r="AD51" s="83">
        <f t="shared" si="34"/>
        <v>11.78</v>
      </c>
      <c r="AE51" s="83">
        <f t="shared" si="37"/>
        <v>12.495000000000001</v>
      </c>
      <c r="AF51" s="83">
        <f t="shared" si="35"/>
        <v>12.287291666666667</v>
      </c>
      <c r="AG51" s="83">
        <f t="shared" si="38"/>
        <v>9.83</v>
      </c>
      <c r="AH51" s="84">
        <v>9.8000000000000007</v>
      </c>
      <c r="AI51" s="84">
        <v>11.48</v>
      </c>
    </row>
    <row r="52" spans="1:35" ht="13.5" thickBot="1" x14ac:dyDescent="0.25">
      <c r="A52" s="163"/>
      <c r="B52" s="76">
        <f t="shared" si="30"/>
        <v>43617</v>
      </c>
      <c r="C52" s="77">
        <v>7.74</v>
      </c>
      <c r="D52" s="77">
        <v>7.56</v>
      </c>
      <c r="E52" s="77">
        <f t="shared" si="28"/>
        <v>7.74</v>
      </c>
      <c r="F52" s="77">
        <f t="shared" si="29"/>
        <v>7.65</v>
      </c>
      <c r="G52" s="158"/>
      <c r="H52" s="161"/>
      <c r="I52" s="78">
        <f t="shared" si="14"/>
        <v>44013</v>
      </c>
      <c r="J52" s="79">
        <v>13.29</v>
      </c>
      <c r="K52" s="79">
        <v>6.46</v>
      </c>
      <c r="L52" s="79">
        <f t="shared" si="2"/>
        <v>13.29</v>
      </c>
      <c r="M52" s="99">
        <f t="shared" si="3"/>
        <v>9.875</v>
      </c>
      <c r="N52" s="102">
        <f t="shared" si="8"/>
        <v>3.4149999999999991</v>
      </c>
      <c r="O52" s="101">
        <f t="shared" si="39"/>
        <v>0.48229166666666662</v>
      </c>
      <c r="P52" s="80"/>
      <c r="Q52" s="156"/>
      <c r="R52" s="78">
        <f t="shared" si="42"/>
        <v>42887</v>
      </c>
      <c r="S52" s="79">
        <v>7.34</v>
      </c>
      <c r="T52" s="79">
        <v>6.19</v>
      </c>
      <c r="U52" s="79">
        <f t="shared" si="40"/>
        <v>7.34</v>
      </c>
      <c r="V52" s="79">
        <v>7.22</v>
      </c>
      <c r="W52" s="79">
        <f t="shared" si="41"/>
        <v>0.12000000000000011</v>
      </c>
      <c r="X52" s="162"/>
      <c r="Y52" s="165"/>
      <c r="Z52" s="86" t="s">
        <v>40</v>
      </c>
      <c r="AA52" s="87">
        <f>AVERAGE(AA40:AA51)</f>
        <v>10.948333333333332</v>
      </c>
      <c r="AB52" s="87">
        <f t="shared" ref="AB52:AI52" si="43">AVERAGE(AB40:AB51)</f>
        <v>13.62083333333333</v>
      </c>
      <c r="AC52" s="87">
        <f t="shared" si="43"/>
        <v>13.024583333333332</v>
      </c>
      <c r="AD52" s="87">
        <f>AVERAGE(AD40:AD51)</f>
        <v>13.640833333333331</v>
      </c>
      <c r="AE52" s="87">
        <f t="shared" si="43"/>
        <v>14.074583333333335</v>
      </c>
      <c r="AF52" s="87">
        <f t="shared" si="43"/>
        <v>13.938593750000001</v>
      </c>
      <c r="AG52" s="87">
        <f t="shared" si="43"/>
        <v>10.945</v>
      </c>
      <c r="AH52" s="87">
        <f t="shared" si="43"/>
        <v>10.915000000000001</v>
      </c>
      <c r="AI52" s="88">
        <f t="shared" si="43"/>
        <v>13.519999999999998</v>
      </c>
    </row>
    <row r="53" spans="1:35" ht="13.5" thickBot="1" x14ac:dyDescent="0.25">
      <c r="A53" s="163"/>
      <c r="B53" s="76">
        <f t="shared" si="30"/>
        <v>43647</v>
      </c>
      <c r="C53" s="77">
        <v>7.09</v>
      </c>
      <c r="D53" s="77">
        <v>7.78</v>
      </c>
      <c r="E53" s="77">
        <f t="shared" si="28"/>
        <v>7.78</v>
      </c>
      <c r="F53" s="77">
        <f t="shared" si="29"/>
        <v>7.4350000000000005</v>
      </c>
      <c r="G53" s="159"/>
      <c r="H53" s="161"/>
      <c r="I53" s="78">
        <f t="shared" si="14"/>
        <v>44044</v>
      </c>
      <c r="J53" s="79">
        <v>18.079999999999998</v>
      </c>
      <c r="K53" s="79">
        <v>7.12</v>
      </c>
      <c r="L53" s="79">
        <f t="shared" si="2"/>
        <v>18.079999999999998</v>
      </c>
      <c r="M53" s="99">
        <f t="shared" si="3"/>
        <v>12.6</v>
      </c>
      <c r="N53" s="102">
        <f t="shared" si="8"/>
        <v>5.4799999999999986</v>
      </c>
      <c r="O53" s="101">
        <f t="shared" si="39"/>
        <v>0.48395833333333327</v>
      </c>
      <c r="P53" s="80"/>
      <c r="Q53" s="156"/>
      <c r="R53" s="78">
        <f t="shared" si="42"/>
        <v>42917</v>
      </c>
      <c r="S53" s="79">
        <v>7.32</v>
      </c>
      <c r="T53" s="79">
        <v>6.71</v>
      </c>
      <c r="U53" s="79">
        <f t="shared" si="40"/>
        <v>7.32</v>
      </c>
      <c r="V53" s="79">
        <v>5.33</v>
      </c>
      <c r="W53" s="79">
        <f t="shared" si="41"/>
        <v>1.9900000000000002</v>
      </c>
      <c r="X53" s="162"/>
      <c r="Y53" s="165"/>
      <c r="Z53" s="81">
        <f>EDATE(Z51,1)</f>
        <v>44927</v>
      </c>
      <c r="AA53" s="82">
        <v>9.5399999999999991</v>
      </c>
      <c r="AB53" s="82">
        <v>11.62</v>
      </c>
      <c r="AC53" s="83">
        <f t="shared" ref="AC53:AC59" si="44">AVERAGE(AA53:AB53)+0.74</f>
        <v>11.319999999999999</v>
      </c>
      <c r="AD53" s="83">
        <f t="shared" ref="AD53:AD59" si="45">MAX(AA53:AB53)</f>
        <v>11.62</v>
      </c>
      <c r="AE53" s="83">
        <f>MAX(0.74,$G$129)+AVERAGE(AA53:AB53)</f>
        <v>12.099999999999998</v>
      </c>
      <c r="AF53" s="83">
        <f t="shared" ref="AF53:AF59" si="46">O86+AVERAGE(AA53:AB53)</f>
        <v>12.238958333333331</v>
      </c>
      <c r="AG53" s="83">
        <f>+AH53+$W$189</f>
        <v>10.33</v>
      </c>
      <c r="AH53" s="84">
        <v>10.08</v>
      </c>
      <c r="AI53" s="84">
        <v>10.68</v>
      </c>
    </row>
    <row r="54" spans="1:35" ht="13.5" thickBot="1" x14ac:dyDescent="0.25">
      <c r="A54" s="89"/>
      <c r="B54" s="90" t="s">
        <v>35</v>
      </c>
      <c r="C54" s="91">
        <f>AVERAGE(C31:C53)</f>
        <v>6.3708695652173901</v>
      </c>
      <c r="D54" s="91">
        <f>AVERAGE(D31:D53)</f>
        <v>6.0443478260869554</v>
      </c>
      <c r="E54" s="91">
        <f>AVERAGE(E31:E53)</f>
        <v>6.6804347826086943</v>
      </c>
      <c r="F54" s="91">
        <f>AVERAGE(F31:F53)</f>
        <v>6.2076086956521745</v>
      </c>
      <c r="G54" s="92">
        <f>ROUNDDOWN(E54-F54,2)</f>
        <v>0.47</v>
      </c>
      <c r="H54" s="93"/>
      <c r="I54" s="78">
        <f t="shared" si="14"/>
        <v>44075</v>
      </c>
      <c r="J54" s="79">
        <v>17.43</v>
      </c>
      <c r="K54" s="79">
        <v>7.13</v>
      </c>
      <c r="L54" s="79">
        <f t="shared" si="2"/>
        <v>17.43</v>
      </c>
      <c r="M54" s="99">
        <f t="shared" si="3"/>
        <v>12.28</v>
      </c>
      <c r="N54" s="102">
        <f t="shared" si="8"/>
        <v>5.15</v>
      </c>
      <c r="O54" s="101">
        <f t="shared" si="39"/>
        <v>0.4614583333333333</v>
      </c>
      <c r="P54" s="80"/>
      <c r="Q54" s="156"/>
      <c r="R54" s="78">
        <f t="shared" si="42"/>
        <v>42948</v>
      </c>
      <c r="S54" s="79">
        <v>5.07</v>
      </c>
      <c r="T54" s="79">
        <v>6.55</v>
      </c>
      <c r="U54" s="79">
        <f t="shared" si="40"/>
        <v>6.55</v>
      </c>
      <c r="V54" s="79">
        <v>6.25</v>
      </c>
      <c r="W54" s="79">
        <f t="shared" si="41"/>
        <v>0.29999999999999982</v>
      </c>
      <c r="X54" s="94"/>
      <c r="Y54" s="165"/>
      <c r="Z54" s="81">
        <f t="shared" si="10"/>
        <v>44958</v>
      </c>
      <c r="AA54" s="82">
        <v>10.28</v>
      </c>
      <c r="AB54" s="82">
        <v>11</v>
      </c>
      <c r="AC54" s="83">
        <f t="shared" si="44"/>
        <v>11.38</v>
      </c>
      <c r="AD54" s="83">
        <f t="shared" si="45"/>
        <v>11</v>
      </c>
      <c r="AE54" s="83">
        <f t="shared" ref="AE54:AE59" si="47">MAX(0.74,$G$129)+AVERAGE(AA54:AB54)</f>
        <v>12.16</v>
      </c>
      <c r="AF54" s="83">
        <f t="shared" si="46"/>
        <v>12.283125</v>
      </c>
      <c r="AG54" s="83">
        <f t="shared" ref="AG54:AG59" si="48">+AH54+$W$189</f>
        <v>8.82</v>
      </c>
      <c r="AH54" s="84">
        <v>8.57</v>
      </c>
      <c r="AI54" s="84">
        <v>9.69</v>
      </c>
    </row>
    <row r="55" spans="1:35" x14ac:dyDescent="0.2">
      <c r="A55" s="163" t="s">
        <v>41</v>
      </c>
      <c r="B55" s="76">
        <v>43313</v>
      </c>
      <c r="C55" s="77">
        <v>5.39</v>
      </c>
      <c r="D55" s="77">
        <v>5.46</v>
      </c>
      <c r="E55" s="77">
        <f t="shared" ref="E55:E78" si="49">MAX(C55:D55)</f>
        <v>5.46</v>
      </c>
      <c r="F55" s="77">
        <f t="shared" ref="F55:F78" si="50">AVERAGE(C55:D55)</f>
        <v>5.4249999999999998</v>
      </c>
      <c r="G55" s="158" t="s">
        <v>30</v>
      </c>
      <c r="H55" s="161"/>
      <c r="I55" s="78">
        <f t="shared" si="14"/>
        <v>44105</v>
      </c>
      <c r="J55" s="79">
        <v>11.01</v>
      </c>
      <c r="K55" s="79">
        <v>7.45</v>
      </c>
      <c r="L55" s="79">
        <f t="shared" si="2"/>
        <v>11.01</v>
      </c>
      <c r="M55" s="99">
        <f t="shared" si="3"/>
        <v>9.23</v>
      </c>
      <c r="N55" s="102">
        <f t="shared" si="8"/>
        <v>1.7799999999999994</v>
      </c>
      <c r="O55" s="101">
        <f t="shared" si="39"/>
        <v>0.47416666666666657</v>
      </c>
      <c r="P55" s="80"/>
      <c r="Q55" s="156"/>
      <c r="R55" s="78">
        <f t="shared" si="42"/>
        <v>42979</v>
      </c>
      <c r="S55" s="79">
        <v>6.21</v>
      </c>
      <c r="T55" s="79">
        <v>6.33</v>
      </c>
      <c r="U55" s="79">
        <f t="shared" si="40"/>
        <v>6.33</v>
      </c>
      <c r="V55" s="79">
        <v>6.59</v>
      </c>
      <c r="W55" s="79">
        <f t="shared" si="41"/>
        <v>-0.25999999999999979</v>
      </c>
      <c r="X55" s="162"/>
      <c r="Y55" s="165"/>
      <c r="Z55" s="81">
        <f t="shared" si="10"/>
        <v>44986</v>
      </c>
      <c r="AA55" s="82">
        <v>8.49</v>
      </c>
      <c r="AB55" s="82">
        <v>9.6</v>
      </c>
      <c r="AC55" s="83">
        <f t="shared" si="44"/>
        <v>9.7850000000000001</v>
      </c>
      <c r="AD55" s="83">
        <f t="shared" si="45"/>
        <v>9.6</v>
      </c>
      <c r="AE55" s="83">
        <f t="shared" si="47"/>
        <v>10.565</v>
      </c>
      <c r="AF55" s="83">
        <f t="shared" si="46"/>
        <v>10.678749999999999</v>
      </c>
      <c r="AG55" s="83">
        <f t="shared" si="48"/>
        <v>9.1</v>
      </c>
      <c r="AH55" s="84">
        <v>8.85</v>
      </c>
      <c r="AI55" s="84">
        <v>9.14</v>
      </c>
    </row>
    <row r="56" spans="1:35" x14ac:dyDescent="0.2">
      <c r="A56" s="163"/>
      <c r="B56" s="76">
        <f>EDATE(B55,1)</f>
        <v>43344</v>
      </c>
      <c r="C56" s="77">
        <v>5.92</v>
      </c>
      <c r="D56" s="77">
        <v>5.73</v>
      </c>
      <c r="E56" s="77">
        <f t="shared" si="49"/>
        <v>5.92</v>
      </c>
      <c r="F56" s="77">
        <f t="shared" si="50"/>
        <v>5.8250000000000002</v>
      </c>
      <c r="G56" s="158"/>
      <c r="H56" s="161"/>
      <c r="I56" s="78">
        <f t="shared" si="14"/>
        <v>44136</v>
      </c>
      <c r="J56" s="79">
        <v>16.07</v>
      </c>
      <c r="K56" s="79">
        <v>8</v>
      </c>
      <c r="L56" s="79">
        <f t="shared" si="2"/>
        <v>16.07</v>
      </c>
      <c r="M56" s="99">
        <f t="shared" si="3"/>
        <v>12.035</v>
      </c>
      <c r="N56" s="102">
        <f t="shared" si="8"/>
        <v>4.0350000000000001</v>
      </c>
      <c r="O56" s="101">
        <f t="shared" si="39"/>
        <v>0.49270833333333314</v>
      </c>
      <c r="P56" s="80"/>
      <c r="Q56" s="156"/>
      <c r="R56" s="78">
        <f t="shared" si="42"/>
        <v>43009</v>
      </c>
      <c r="S56" s="79">
        <v>6.67</v>
      </c>
      <c r="T56" s="79">
        <v>6.14</v>
      </c>
      <c r="U56" s="79">
        <f t="shared" si="40"/>
        <v>6.67</v>
      </c>
      <c r="V56" s="79">
        <v>7.63</v>
      </c>
      <c r="W56" s="79">
        <f t="shared" si="41"/>
        <v>-0.96</v>
      </c>
      <c r="X56" s="162"/>
      <c r="Y56" s="165"/>
      <c r="Z56" s="81">
        <f t="shared" si="10"/>
        <v>45017</v>
      </c>
      <c r="AA56" s="82">
        <v>8.4600000000000009</v>
      </c>
      <c r="AB56" s="82">
        <v>9.3699999999999992</v>
      </c>
      <c r="AC56" s="83">
        <f t="shared" si="44"/>
        <v>9.6549999999999994</v>
      </c>
      <c r="AD56" s="83">
        <f t="shared" si="45"/>
        <v>9.3699999999999992</v>
      </c>
      <c r="AE56" s="83">
        <f t="shared" si="47"/>
        <v>10.434999999999999</v>
      </c>
      <c r="AF56" s="83">
        <f t="shared" si="46"/>
        <v>10.440833333333332</v>
      </c>
      <c r="AG56" s="83">
        <f t="shared" si="48"/>
        <v>9.65</v>
      </c>
      <c r="AH56" s="84">
        <v>9.4</v>
      </c>
      <c r="AI56" s="84">
        <v>8.8000000000000007</v>
      </c>
    </row>
    <row r="57" spans="1:35" x14ac:dyDescent="0.2">
      <c r="A57" s="163"/>
      <c r="B57" s="76">
        <f t="shared" ref="B57:B78" si="51">EDATE(B56,1)</f>
        <v>43374</v>
      </c>
      <c r="C57" s="77">
        <v>7.71</v>
      </c>
      <c r="D57" s="77">
        <v>6.11</v>
      </c>
      <c r="E57" s="77">
        <f t="shared" si="49"/>
        <v>7.71</v>
      </c>
      <c r="F57" s="77">
        <f t="shared" si="50"/>
        <v>6.91</v>
      </c>
      <c r="G57" s="158"/>
      <c r="H57" s="161"/>
      <c r="I57" s="78">
        <f t="shared" si="14"/>
        <v>44166</v>
      </c>
      <c r="J57" s="79">
        <v>20.07</v>
      </c>
      <c r="K57" s="79">
        <v>8.2100000000000009</v>
      </c>
      <c r="L57" s="79">
        <f t="shared" si="2"/>
        <v>20.07</v>
      </c>
      <c r="M57" s="99">
        <f t="shared" si="3"/>
        <v>14.14</v>
      </c>
      <c r="N57" s="102">
        <f t="shared" si="8"/>
        <v>5.93</v>
      </c>
      <c r="O57" s="101">
        <f t="shared" si="39"/>
        <v>0.50729166666666647</v>
      </c>
      <c r="P57" s="80"/>
      <c r="Q57" s="156"/>
      <c r="R57" s="78">
        <f t="shared" si="42"/>
        <v>43040</v>
      </c>
      <c r="S57" s="79">
        <v>7.28</v>
      </c>
      <c r="T57" s="79">
        <v>5.88</v>
      </c>
      <c r="U57" s="79">
        <f t="shared" si="40"/>
        <v>7.28</v>
      </c>
      <c r="V57" s="79">
        <v>8.23</v>
      </c>
      <c r="W57" s="79">
        <f t="shared" si="41"/>
        <v>-0.95000000000000018</v>
      </c>
      <c r="X57" s="162"/>
      <c r="Y57" s="165"/>
      <c r="Z57" s="81">
        <f t="shared" si="10"/>
        <v>45047</v>
      </c>
      <c r="AA57" s="82">
        <v>10.37</v>
      </c>
      <c r="AB57" s="82">
        <v>9.08</v>
      </c>
      <c r="AC57" s="83">
        <f t="shared" si="44"/>
        <v>10.465</v>
      </c>
      <c r="AD57" s="83">
        <f t="shared" si="45"/>
        <v>10.37</v>
      </c>
      <c r="AE57" s="83">
        <f t="shared" si="47"/>
        <v>11.244999999999999</v>
      </c>
      <c r="AF57" s="83">
        <f t="shared" si="46"/>
        <v>11.098333333333333</v>
      </c>
      <c r="AG57" s="83">
        <f t="shared" si="48"/>
        <v>6.94</v>
      </c>
      <c r="AH57" s="84">
        <v>6.69</v>
      </c>
      <c r="AI57" s="84">
        <v>8.76</v>
      </c>
    </row>
    <row r="58" spans="1:35" x14ac:dyDescent="0.2">
      <c r="A58" s="163"/>
      <c r="B58" s="76">
        <f t="shared" si="51"/>
        <v>43405</v>
      </c>
      <c r="C58" s="77">
        <v>6.81</v>
      </c>
      <c r="D58" s="77">
        <v>6.26</v>
      </c>
      <c r="E58" s="77">
        <f t="shared" si="49"/>
        <v>6.81</v>
      </c>
      <c r="F58" s="77">
        <f t="shared" si="50"/>
        <v>6.5350000000000001</v>
      </c>
      <c r="G58" s="158"/>
      <c r="H58" s="161"/>
      <c r="I58" s="78">
        <f t="shared" si="14"/>
        <v>44197</v>
      </c>
      <c r="J58" s="79">
        <v>10.25</v>
      </c>
      <c r="K58" s="79">
        <v>8.33</v>
      </c>
      <c r="L58" s="79">
        <f t="shared" si="2"/>
        <v>10.25</v>
      </c>
      <c r="M58" s="99">
        <f t="shared" si="3"/>
        <v>9.2899999999999991</v>
      </c>
      <c r="N58" s="102">
        <f t="shared" si="8"/>
        <v>0.96000000000000085</v>
      </c>
      <c r="O58" s="101">
        <f t="shared" si="39"/>
        <v>0.53270833333333312</v>
      </c>
      <c r="P58" s="80"/>
      <c r="Q58" s="156"/>
      <c r="R58" s="78">
        <f t="shared" si="42"/>
        <v>43070</v>
      </c>
      <c r="S58" s="79">
        <v>8.3000000000000007</v>
      </c>
      <c r="T58" s="79">
        <v>5.24</v>
      </c>
      <c r="U58" s="79">
        <f t="shared" si="40"/>
        <v>8.3000000000000007</v>
      </c>
      <c r="V58" s="79">
        <v>6.95</v>
      </c>
      <c r="W58" s="79">
        <f t="shared" si="41"/>
        <v>1.3500000000000005</v>
      </c>
      <c r="X58" s="162"/>
      <c r="Y58" s="165"/>
      <c r="Z58" s="81">
        <f t="shared" si="10"/>
        <v>45078</v>
      </c>
      <c r="AA58" s="82">
        <v>7.17</v>
      </c>
      <c r="AB58" s="82">
        <v>8.7799999999999994</v>
      </c>
      <c r="AC58" s="83">
        <f t="shared" si="44"/>
        <v>8.7149999999999999</v>
      </c>
      <c r="AD58" s="83">
        <f t="shared" si="45"/>
        <v>8.7799999999999994</v>
      </c>
      <c r="AE58" s="83">
        <f t="shared" si="47"/>
        <v>9.4949999999999992</v>
      </c>
      <c r="AF58" s="83">
        <f t="shared" si="46"/>
        <v>9.2375000000000007</v>
      </c>
      <c r="AG58" s="83">
        <f t="shared" si="48"/>
        <v>5.69</v>
      </c>
      <c r="AH58" s="84">
        <v>5.44</v>
      </c>
      <c r="AI58" s="84">
        <v>8.91</v>
      </c>
    </row>
    <row r="59" spans="1:35" ht="13.5" thickBot="1" x14ac:dyDescent="0.25">
      <c r="A59" s="163"/>
      <c r="B59" s="76">
        <f t="shared" si="51"/>
        <v>43435</v>
      </c>
      <c r="C59" s="77">
        <v>5.85</v>
      </c>
      <c r="D59" s="77">
        <v>6.42</v>
      </c>
      <c r="E59" s="77">
        <f t="shared" si="49"/>
        <v>6.42</v>
      </c>
      <c r="F59" s="77">
        <f t="shared" si="50"/>
        <v>6.1349999999999998</v>
      </c>
      <c r="G59" s="158"/>
      <c r="H59" s="161"/>
      <c r="I59" s="78">
        <f t="shared" si="14"/>
        <v>44228</v>
      </c>
      <c r="J59" s="79">
        <v>10.68</v>
      </c>
      <c r="K59" s="79">
        <v>8.57</v>
      </c>
      <c r="L59" s="79">
        <f t="shared" si="2"/>
        <v>10.68</v>
      </c>
      <c r="M59" s="99">
        <f t="shared" si="3"/>
        <v>9.625</v>
      </c>
      <c r="N59" s="102">
        <f t="shared" si="8"/>
        <v>1.0549999999999997</v>
      </c>
      <c r="O59" s="101">
        <f t="shared" si="39"/>
        <v>0.56166666666666643</v>
      </c>
      <c r="P59" s="80"/>
      <c r="Q59" s="156"/>
      <c r="R59" s="78">
        <f t="shared" si="42"/>
        <v>43101</v>
      </c>
      <c r="S59" s="79">
        <v>6.98</v>
      </c>
      <c r="T59" s="79">
        <v>5</v>
      </c>
      <c r="U59" s="79">
        <f t="shared" si="40"/>
        <v>6.98</v>
      </c>
      <c r="V59" s="79">
        <v>5.61</v>
      </c>
      <c r="W59" s="79">
        <f t="shared" si="41"/>
        <v>1.37</v>
      </c>
      <c r="X59" s="162"/>
      <c r="Y59" s="165"/>
      <c r="Z59" s="81">
        <f t="shared" si="10"/>
        <v>45108</v>
      </c>
      <c r="AA59" s="103">
        <v>5.33</v>
      </c>
      <c r="AB59" s="103">
        <v>8.94</v>
      </c>
      <c r="AC59" s="104">
        <f t="shared" si="44"/>
        <v>7.875</v>
      </c>
      <c r="AD59" s="104">
        <f t="shared" si="45"/>
        <v>8.94</v>
      </c>
      <c r="AE59" s="83">
        <f t="shared" si="47"/>
        <v>8.6549999999999994</v>
      </c>
      <c r="AF59" s="83">
        <f t="shared" si="46"/>
        <v>8.4406250000000007</v>
      </c>
      <c r="AG59" s="83">
        <f t="shared" si="48"/>
        <v>7.1</v>
      </c>
      <c r="AH59" s="105">
        <v>6.85</v>
      </c>
      <c r="AI59" s="105">
        <v>8.64</v>
      </c>
    </row>
    <row r="60" spans="1:35" ht="13.5" thickBot="1" x14ac:dyDescent="0.25">
      <c r="A60" s="163"/>
      <c r="B60" s="76">
        <f t="shared" si="51"/>
        <v>43466</v>
      </c>
      <c r="C60" s="77">
        <v>5.16</v>
      </c>
      <c r="D60" s="77">
        <v>6.52</v>
      </c>
      <c r="E60" s="77">
        <f t="shared" si="49"/>
        <v>6.52</v>
      </c>
      <c r="F60" s="77">
        <f t="shared" si="50"/>
        <v>5.84</v>
      </c>
      <c r="G60" s="158"/>
      <c r="H60" s="161"/>
      <c r="I60" s="78">
        <f t="shared" si="14"/>
        <v>44256</v>
      </c>
      <c r="J60" s="79">
        <v>11.1</v>
      </c>
      <c r="K60" s="79">
        <v>8.66</v>
      </c>
      <c r="L60" s="79">
        <f t="shared" si="2"/>
        <v>11.1</v>
      </c>
      <c r="M60" s="99">
        <f t="shared" si="3"/>
        <v>9.879999999999999</v>
      </c>
      <c r="N60" s="102">
        <f t="shared" si="8"/>
        <v>1.2200000000000006</v>
      </c>
      <c r="O60" s="101">
        <f t="shared" si="39"/>
        <v>0.54770833333333313</v>
      </c>
      <c r="P60" s="80"/>
      <c r="Q60" s="156"/>
      <c r="R60" s="78">
        <f t="shared" si="42"/>
        <v>43132</v>
      </c>
      <c r="S60" s="79">
        <v>5.71</v>
      </c>
      <c r="T60" s="79">
        <v>4.68</v>
      </c>
      <c r="U60" s="79">
        <f t="shared" si="40"/>
        <v>5.71</v>
      </c>
      <c r="V60" s="79">
        <v>5.37</v>
      </c>
      <c r="W60" s="79">
        <f t="shared" si="41"/>
        <v>0.33999999999999986</v>
      </c>
      <c r="X60" s="162"/>
      <c r="Y60" s="165"/>
      <c r="Z60" s="86" t="s">
        <v>42</v>
      </c>
      <c r="AA60" s="87">
        <f t="shared" ref="AA60:AC60" si="52">AVERAGE(AA53:AA59)</f>
        <v>8.52</v>
      </c>
      <c r="AB60" s="87">
        <f t="shared" si="52"/>
        <v>9.77</v>
      </c>
      <c r="AC60" s="87">
        <f t="shared" si="52"/>
        <v>9.8850000000000016</v>
      </c>
      <c r="AD60" s="87">
        <f>AVERAGE(AD53:AD59)</f>
        <v>9.9542857142857137</v>
      </c>
      <c r="AE60" s="87">
        <f t="shared" ref="AE60:AI60" si="53">AVERAGE(AE53:AE59)</f>
        <v>10.664999999999997</v>
      </c>
      <c r="AF60" s="87">
        <f t="shared" si="53"/>
        <v>10.631160714285713</v>
      </c>
      <c r="AG60" s="87">
        <f t="shared" si="53"/>
        <v>8.2328571428571422</v>
      </c>
      <c r="AH60" s="87">
        <f t="shared" si="53"/>
        <v>7.9828571428571422</v>
      </c>
      <c r="AI60" s="88">
        <f t="shared" si="53"/>
        <v>9.2314285714285713</v>
      </c>
    </row>
    <row r="61" spans="1:35" x14ac:dyDescent="0.2">
      <c r="A61" s="163"/>
      <c r="B61" s="76">
        <f t="shared" si="51"/>
        <v>43497</v>
      </c>
      <c r="C61" s="77">
        <v>5.47</v>
      </c>
      <c r="D61" s="77">
        <v>6.8</v>
      </c>
      <c r="E61" s="77">
        <f t="shared" si="49"/>
        <v>6.8</v>
      </c>
      <c r="F61" s="77">
        <f t="shared" si="50"/>
        <v>6.1349999999999998</v>
      </c>
      <c r="G61" s="158"/>
      <c r="H61" s="161"/>
      <c r="I61" s="78">
        <f t="shared" si="14"/>
        <v>44287</v>
      </c>
      <c r="J61" s="79">
        <v>10.19</v>
      </c>
      <c r="K61" s="79">
        <v>8.33</v>
      </c>
      <c r="L61" s="79">
        <f t="shared" si="2"/>
        <v>10.19</v>
      </c>
      <c r="M61" s="99">
        <f t="shared" si="3"/>
        <v>9.26</v>
      </c>
      <c r="N61" s="102">
        <f t="shared" si="8"/>
        <v>0.92999999999999972</v>
      </c>
      <c r="O61" s="101">
        <f t="shared" si="39"/>
        <v>0.55312499999999998</v>
      </c>
      <c r="P61" s="80"/>
      <c r="Q61" s="156"/>
      <c r="R61" s="78">
        <f t="shared" si="42"/>
        <v>43160</v>
      </c>
      <c r="S61" s="79">
        <v>5.38</v>
      </c>
      <c r="T61" s="79">
        <v>4.8499999999999996</v>
      </c>
      <c r="U61" s="79">
        <f t="shared" si="40"/>
        <v>5.38</v>
      </c>
      <c r="V61" s="79">
        <v>5.93</v>
      </c>
      <c r="W61" s="79">
        <f t="shared" si="41"/>
        <v>-0.54999999999999982</v>
      </c>
      <c r="X61" s="162"/>
    </row>
    <row r="62" spans="1:35" x14ac:dyDescent="0.2">
      <c r="A62" s="163"/>
      <c r="B62" s="76">
        <f t="shared" si="51"/>
        <v>43525</v>
      </c>
      <c r="C62" s="77">
        <v>4.97</v>
      </c>
      <c r="D62" s="77">
        <v>7.25</v>
      </c>
      <c r="E62" s="77">
        <f t="shared" si="49"/>
        <v>7.25</v>
      </c>
      <c r="F62" s="77">
        <f t="shared" si="50"/>
        <v>6.1099999999999994</v>
      </c>
      <c r="G62" s="158"/>
      <c r="H62" s="161"/>
      <c r="I62" s="78">
        <f t="shared" si="14"/>
        <v>44317</v>
      </c>
      <c r="J62" s="79">
        <v>10.75</v>
      </c>
      <c r="K62" s="79">
        <v>8.8800000000000008</v>
      </c>
      <c r="L62" s="79">
        <f t="shared" si="2"/>
        <v>10.75</v>
      </c>
      <c r="M62" s="99">
        <f t="shared" si="3"/>
        <v>9.8150000000000013</v>
      </c>
      <c r="N62" s="102">
        <f t="shared" si="8"/>
        <v>0.93499999999999872</v>
      </c>
      <c r="O62" s="101">
        <f t="shared" si="39"/>
        <v>0.55479166666666657</v>
      </c>
      <c r="P62" s="80"/>
      <c r="Q62" s="156"/>
      <c r="R62" s="78">
        <f t="shared" si="42"/>
        <v>43191</v>
      </c>
      <c r="S62" s="79">
        <v>5.82</v>
      </c>
      <c r="T62" s="79">
        <v>4.71</v>
      </c>
      <c r="U62" s="79">
        <f t="shared" si="40"/>
        <v>5.82</v>
      </c>
      <c r="V62" s="79">
        <v>5.89</v>
      </c>
      <c r="W62" s="79">
        <f t="shared" si="41"/>
        <v>-6.9999999999999396E-2</v>
      </c>
      <c r="X62" s="162"/>
      <c r="AB62" s="106"/>
      <c r="AC62" s="106"/>
      <c r="AD62" s="106"/>
      <c r="AE62" s="107"/>
      <c r="AF62" s="107"/>
      <c r="AG62" s="107"/>
    </row>
    <row r="63" spans="1:35" x14ac:dyDescent="0.2">
      <c r="A63" s="163"/>
      <c r="B63" s="76">
        <f t="shared" si="51"/>
        <v>43556</v>
      </c>
      <c r="C63" s="77">
        <v>6.35</v>
      </c>
      <c r="D63" s="77">
        <v>7.05</v>
      </c>
      <c r="E63" s="77">
        <f t="shared" si="49"/>
        <v>7.05</v>
      </c>
      <c r="F63" s="77">
        <f t="shared" si="50"/>
        <v>6.6999999999999993</v>
      </c>
      <c r="G63" s="158"/>
      <c r="H63" s="161"/>
      <c r="I63" s="78">
        <f t="shared" si="14"/>
        <v>44348</v>
      </c>
      <c r="J63" s="79">
        <v>12.73</v>
      </c>
      <c r="K63" s="79">
        <v>9.42</v>
      </c>
      <c r="L63" s="79">
        <f t="shared" si="2"/>
        <v>12.73</v>
      </c>
      <c r="M63" s="99">
        <f t="shared" si="3"/>
        <v>11.074999999999999</v>
      </c>
      <c r="N63" s="102">
        <f t="shared" si="8"/>
        <v>1.6550000000000011</v>
      </c>
      <c r="O63" s="101">
        <f t="shared" si="39"/>
        <v>0.56874999999999987</v>
      </c>
      <c r="P63" s="80"/>
      <c r="Q63" s="156"/>
      <c r="R63" s="78">
        <f t="shared" si="42"/>
        <v>43221</v>
      </c>
      <c r="S63" s="79">
        <v>5.98</v>
      </c>
      <c r="T63" s="79">
        <v>4.75</v>
      </c>
      <c r="U63" s="79">
        <f t="shared" si="40"/>
        <v>5.98</v>
      </c>
      <c r="V63" s="79">
        <v>6.21</v>
      </c>
      <c r="W63" s="79">
        <f t="shared" si="41"/>
        <v>-0.22999999999999954</v>
      </c>
      <c r="X63" s="162"/>
    </row>
    <row r="64" spans="1:35" x14ac:dyDescent="0.2">
      <c r="A64" s="163"/>
      <c r="B64" s="76">
        <f t="shared" si="51"/>
        <v>43586</v>
      </c>
      <c r="C64" s="77">
        <v>7.14</v>
      </c>
      <c r="D64" s="77">
        <v>7.02</v>
      </c>
      <c r="E64" s="77">
        <f t="shared" si="49"/>
        <v>7.14</v>
      </c>
      <c r="F64" s="77">
        <f t="shared" si="50"/>
        <v>7.08</v>
      </c>
      <c r="G64" s="158"/>
      <c r="H64" s="161"/>
      <c r="I64" s="78">
        <f t="shared" si="14"/>
        <v>44378</v>
      </c>
      <c r="J64" s="79">
        <v>10.59</v>
      </c>
      <c r="K64" s="79">
        <v>9.83</v>
      </c>
      <c r="L64" s="79">
        <f t="shared" si="2"/>
        <v>10.59</v>
      </c>
      <c r="M64" s="99">
        <f t="shared" si="3"/>
        <v>10.210000000000001</v>
      </c>
      <c r="N64" s="102">
        <f t="shared" si="8"/>
        <v>0.37999999999999901</v>
      </c>
      <c r="O64" s="101">
        <f t="shared" si="39"/>
        <v>0.56812499999999988</v>
      </c>
      <c r="P64" s="80"/>
      <c r="Q64" s="156"/>
      <c r="R64" s="78">
        <f t="shared" si="42"/>
        <v>43252</v>
      </c>
      <c r="S64" s="79">
        <v>6.35</v>
      </c>
      <c r="T64" s="79">
        <v>5.63</v>
      </c>
      <c r="U64" s="79">
        <f t="shared" si="40"/>
        <v>6.35</v>
      </c>
      <c r="V64" s="79">
        <v>6.08</v>
      </c>
      <c r="W64" s="79">
        <f t="shared" si="41"/>
        <v>0.26999999999999957</v>
      </c>
      <c r="X64" s="162"/>
      <c r="AA64" s="85"/>
      <c r="AB64" s="85"/>
      <c r="AC64" s="85"/>
      <c r="AD64" s="85"/>
      <c r="AE64" s="85"/>
      <c r="AF64" s="85"/>
      <c r="AG64" s="85"/>
    </row>
    <row r="65" spans="1:24" x14ac:dyDescent="0.2">
      <c r="A65" s="163"/>
      <c r="B65" s="76">
        <f t="shared" si="51"/>
        <v>43617</v>
      </c>
      <c r="C65" s="77">
        <v>7.74</v>
      </c>
      <c r="D65" s="77">
        <v>7.56</v>
      </c>
      <c r="E65" s="77">
        <f t="shared" si="49"/>
        <v>7.74</v>
      </c>
      <c r="F65" s="77">
        <f t="shared" si="50"/>
        <v>7.65</v>
      </c>
      <c r="G65" s="158"/>
      <c r="H65" s="161"/>
      <c r="I65" s="78">
        <f t="shared" si="14"/>
        <v>44409</v>
      </c>
      <c r="J65" s="79">
        <v>10.039999999999999</v>
      </c>
      <c r="K65" s="79">
        <v>9.67</v>
      </c>
      <c r="L65" s="79">
        <f t="shared" si="2"/>
        <v>10.039999999999999</v>
      </c>
      <c r="M65" s="99">
        <f t="shared" si="3"/>
        <v>9.8550000000000004</v>
      </c>
      <c r="N65" s="102">
        <f t="shared" si="8"/>
        <v>0.18499999999999872</v>
      </c>
      <c r="O65" s="101">
        <f t="shared" si="39"/>
        <v>0.70208333333333328</v>
      </c>
      <c r="P65" s="80"/>
      <c r="Q65" s="156"/>
      <c r="R65" s="78">
        <f t="shared" si="42"/>
        <v>43282</v>
      </c>
      <c r="S65" s="79">
        <v>6.25</v>
      </c>
      <c r="T65" s="79">
        <v>5.85</v>
      </c>
      <c r="U65" s="79">
        <f t="shared" si="40"/>
        <v>6.25</v>
      </c>
      <c r="V65" s="79">
        <v>5.44</v>
      </c>
      <c r="W65" s="79">
        <f t="shared" si="41"/>
        <v>0.80999999999999961</v>
      </c>
      <c r="X65" s="162"/>
    </row>
    <row r="66" spans="1:24" x14ac:dyDescent="0.2">
      <c r="A66" s="163"/>
      <c r="B66" s="76">
        <f t="shared" si="51"/>
        <v>43647</v>
      </c>
      <c r="C66" s="77">
        <v>7.09</v>
      </c>
      <c r="D66" s="77">
        <v>7.78</v>
      </c>
      <c r="E66" s="77">
        <f t="shared" si="49"/>
        <v>7.78</v>
      </c>
      <c r="F66" s="77">
        <f t="shared" si="50"/>
        <v>7.4350000000000005</v>
      </c>
      <c r="G66" s="158"/>
      <c r="H66" s="161"/>
      <c r="I66" s="78">
        <f t="shared" si="14"/>
        <v>44440</v>
      </c>
      <c r="J66" s="79">
        <v>9.68</v>
      </c>
      <c r="K66" s="79">
        <v>9.75</v>
      </c>
      <c r="L66" s="79">
        <f t="shared" si="2"/>
        <v>9.75</v>
      </c>
      <c r="M66" s="99">
        <f t="shared" si="3"/>
        <v>9.7149999999999999</v>
      </c>
      <c r="N66" s="102">
        <f t="shared" si="8"/>
        <v>3.5000000000000142E-2</v>
      </c>
      <c r="O66" s="101">
        <f t="shared" si="39"/>
        <v>0.92895833333333311</v>
      </c>
      <c r="P66" s="80"/>
      <c r="Q66" s="156"/>
      <c r="R66" s="78">
        <f t="shared" si="42"/>
        <v>43313</v>
      </c>
      <c r="S66" s="79">
        <v>5.39</v>
      </c>
      <c r="T66" s="79">
        <v>5.46</v>
      </c>
      <c r="U66" s="79">
        <f t="shared" si="40"/>
        <v>5.46</v>
      </c>
      <c r="V66" s="79">
        <v>6.06</v>
      </c>
      <c r="W66" s="79">
        <f t="shared" si="41"/>
        <v>-0.59999999999999964</v>
      </c>
      <c r="X66" s="162"/>
    </row>
    <row r="67" spans="1:24" x14ac:dyDescent="0.2">
      <c r="A67" s="163"/>
      <c r="B67" s="76">
        <f t="shared" si="51"/>
        <v>43678</v>
      </c>
      <c r="C67" s="77">
        <v>8.27</v>
      </c>
      <c r="D67" s="77">
        <v>7.87</v>
      </c>
      <c r="E67" s="77">
        <f t="shared" si="49"/>
        <v>8.27</v>
      </c>
      <c r="F67" s="77">
        <f t="shared" si="50"/>
        <v>8.07</v>
      </c>
      <c r="G67" s="158"/>
      <c r="H67" s="161"/>
      <c r="I67" s="78">
        <f t="shared" si="14"/>
        <v>44470</v>
      </c>
      <c r="J67" s="79">
        <v>9.9</v>
      </c>
      <c r="K67" s="79">
        <v>9.93</v>
      </c>
      <c r="L67" s="79">
        <f t="shared" si="2"/>
        <v>9.93</v>
      </c>
      <c r="M67" s="99">
        <f t="shared" si="3"/>
        <v>9.9149999999999991</v>
      </c>
      <c r="N67" s="102">
        <f t="shared" si="8"/>
        <v>1.5000000000000568E-2</v>
      </c>
      <c r="O67" s="101">
        <f t="shared" si="39"/>
        <v>1.1395833333333332</v>
      </c>
      <c r="P67" s="80"/>
      <c r="Q67" s="156"/>
      <c r="R67" s="78">
        <f t="shared" si="42"/>
        <v>43344</v>
      </c>
      <c r="S67" s="79">
        <v>5.92</v>
      </c>
      <c r="T67" s="79">
        <v>5.73</v>
      </c>
      <c r="U67" s="79">
        <f t="shared" si="40"/>
        <v>5.92</v>
      </c>
      <c r="V67" s="79">
        <v>7.45</v>
      </c>
      <c r="W67" s="79">
        <f t="shared" si="41"/>
        <v>-1.5300000000000002</v>
      </c>
      <c r="X67" s="162"/>
    </row>
    <row r="68" spans="1:24" x14ac:dyDescent="0.2">
      <c r="A68" s="163"/>
      <c r="B68" s="76">
        <f t="shared" si="51"/>
        <v>43709</v>
      </c>
      <c r="C68" s="77">
        <v>8.49</v>
      </c>
      <c r="D68" s="77">
        <v>7.76</v>
      </c>
      <c r="E68" s="77">
        <f t="shared" si="49"/>
        <v>8.49</v>
      </c>
      <c r="F68" s="77">
        <f t="shared" si="50"/>
        <v>8.125</v>
      </c>
      <c r="G68" s="158"/>
      <c r="H68" s="161"/>
      <c r="I68" s="78">
        <f t="shared" si="14"/>
        <v>44501</v>
      </c>
      <c r="J68" s="79">
        <v>11.45</v>
      </c>
      <c r="K68" s="79">
        <v>10.53</v>
      </c>
      <c r="L68" s="79">
        <f t="shared" si="2"/>
        <v>11.45</v>
      </c>
      <c r="M68" s="99">
        <f t="shared" si="3"/>
        <v>10.989999999999998</v>
      </c>
      <c r="N68" s="102">
        <f t="shared" si="8"/>
        <v>0.46000000000000085</v>
      </c>
      <c r="O68" s="101">
        <f t="shared" si="39"/>
        <v>1.1804166666666667</v>
      </c>
      <c r="P68" s="80"/>
      <c r="Q68" s="156"/>
      <c r="R68" s="78">
        <f t="shared" si="42"/>
        <v>43374</v>
      </c>
      <c r="S68" s="79">
        <v>7.71</v>
      </c>
      <c r="T68" s="79">
        <v>6.11</v>
      </c>
      <c r="U68" s="79">
        <f t="shared" si="40"/>
        <v>7.71</v>
      </c>
      <c r="V68" s="79">
        <v>6.83</v>
      </c>
      <c r="W68" s="79">
        <f t="shared" si="41"/>
        <v>0.87999999999999989</v>
      </c>
      <c r="X68" s="162"/>
    </row>
    <row r="69" spans="1:24" ht="13.5" thickBot="1" x14ac:dyDescent="0.25">
      <c r="A69" s="163"/>
      <c r="B69" s="76">
        <f t="shared" si="51"/>
        <v>43739</v>
      </c>
      <c r="C69" s="77">
        <v>9.26</v>
      </c>
      <c r="D69" s="77">
        <v>7.84</v>
      </c>
      <c r="E69" s="77">
        <f t="shared" si="49"/>
        <v>9.26</v>
      </c>
      <c r="F69" s="77">
        <f t="shared" si="50"/>
        <v>8.5500000000000007</v>
      </c>
      <c r="G69" s="158"/>
      <c r="H69" s="161"/>
      <c r="I69" s="78">
        <f t="shared" si="14"/>
        <v>44531</v>
      </c>
      <c r="J69" s="79">
        <v>11.4</v>
      </c>
      <c r="K69" s="79">
        <v>11.52</v>
      </c>
      <c r="L69" s="79">
        <f t="shared" ref="L69:L100" si="54">MAX(J69:K69)</f>
        <v>11.52</v>
      </c>
      <c r="M69" s="99">
        <f t="shared" ref="M69:M87" si="55">AVERAGE(J69:K69)</f>
        <v>11.46</v>
      </c>
      <c r="N69" s="108">
        <f t="shared" si="8"/>
        <v>5.9999999999998721E-2</v>
      </c>
      <c r="O69" s="101">
        <f t="shared" si="39"/>
        <v>1.337083333333333</v>
      </c>
      <c r="P69" s="80"/>
      <c r="Q69" s="156"/>
      <c r="R69" s="78">
        <f t="shared" si="42"/>
        <v>43405</v>
      </c>
      <c r="S69" s="79">
        <v>6.81</v>
      </c>
      <c r="T69" s="79">
        <v>6.26</v>
      </c>
      <c r="U69" s="79">
        <f t="shared" si="40"/>
        <v>6.81</v>
      </c>
      <c r="V69" s="79">
        <v>5.76</v>
      </c>
      <c r="W69" s="79">
        <f t="shared" si="41"/>
        <v>1.0499999999999998</v>
      </c>
      <c r="X69" s="162"/>
    </row>
    <row r="70" spans="1:24" x14ac:dyDescent="0.2">
      <c r="A70" s="163"/>
      <c r="B70" s="76">
        <f t="shared" si="51"/>
        <v>43770</v>
      </c>
      <c r="C70" s="77">
        <v>10.42</v>
      </c>
      <c r="D70" s="77">
        <v>8.32</v>
      </c>
      <c r="E70" s="77">
        <f t="shared" si="49"/>
        <v>10.42</v>
      </c>
      <c r="F70" s="77">
        <f t="shared" si="50"/>
        <v>9.370000000000001</v>
      </c>
      <c r="G70" s="158"/>
      <c r="H70" s="161"/>
      <c r="I70" s="78">
        <f t="shared" si="14"/>
        <v>44562</v>
      </c>
      <c r="J70" s="79">
        <v>10.73</v>
      </c>
      <c r="K70" s="79">
        <v>12.21</v>
      </c>
      <c r="L70" s="79">
        <f t="shared" si="54"/>
        <v>12.21</v>
      </c>
      <c r="M70" s="79">
        <f t="shared" si="55"/>
        <v>11.47</v>
      </c>
      <c r="N70" s="109">
        <f t="shared" ref="N70:N87" si="56">+L70-M70</f>
        <v>0.74000000000000021</v>
      </c>
      <c r="O70" s="79">
        <f t="shared" si="39"/>
        <v>1.5722916666666666</v>
      </c>
      <c r="P70" s="80"/>
      <c r="Q70" s="156"/>
      <c r="R70" s="78">
        <f t="shared" si="42"/>
        <v>43435</v>
      </c>
      <c r="S70" s="79">
        <v>5.85</v>
      </c>
      <c r="T70" s="79">
        <v>6.42</v>
      </c>
      <c r="U70" s="79">
        <f t="shared" si="40"/>
        <v>6.42</v>
      </c>
      <c r="V70" s="79">
        <v>5.18</v>
      </c>
      <c r="W70" s="79">
        <f t="shared" si="41"/>
        <v>1.2400000000000002</v>
      </c>
      <c r="X70" s="162"/>
    </row>
    <row r="71" spans="1:24" x14ac:dyDescent="0.2">
      <c r="A71" s="163"/>
      <c r="B71" s="76">
        <f t="shared" si="51"/>
        <v>43800</v>
      </c>
      <c r="C71" s="77">
        <v>13.01</v>
      </c>
      <c r="D71" s="77">
        <v>8.73</v>
      </c>
      <c r="E71" s="77">
        <f t="shared" si="49"/>
        <v>13.01</v>
      </c>
      <c r="F71" s="77">
        <f t="shared" si="50"/>
        <v>10.870000000000001</v>
      </c>
      <c r="G71" s="158"/>
      <c r="H71" s="161"/>
      <c r="I71" s="78">
        <f t="shared" ref="I71:I100" si="57">EDATE(I70,1)</f>
        <v>44593</v>
      </c>
      <c r="J71" s="79">
        <v>10.43</v>
      </c>
      <c r="K71" s="79">
        <v>12.97</v>
      </c>
      <c r="L71" s="79">
        <f t="shared" si="54"/>
        <v>12.97</v>
      </c>
      <c r="M71" s="79">
        <f t="shared" si="55"/>
        <v>11.7</v>
      </c>
      <c r="N71" s="79">
        <f t="shared" si="56"/>
        <v>1.2700000000000014</v>
      </c>
      <c r="O71" s="79">
        <f t="shared" si="39"/>
        <v>1.5839583333333331</v>
      </c>
      <c r="P71" s="80"/>
      <c r="Q71" s="156"/>
      <c r="R71" s="78">
        <f t="shared" si="42"/>
        <v>43466</v>
      </c>
      <c r="S71" s="79">
        <v>5.16</v>
      </c>
      <c r="T71" s="79">
        <v>6.52</v>
      </c>
      <c r="U71" s="79">
        <f t="shared" si="40"/>
        <v>6.52</v>
      </c>
      <c r="V71" s="79">
        <v>5.41</v>
      </c>
      <c r="W71" s="79">
        <f t="shared" si="41"/>
        <v>1.1099999999999994</v>
      </c>
      <c r="X71" s="162"/>
    </row>
    <row r="72" spans="1:24" x14ac:dyDescent="0.2">
      <c r="A72" s="163"/>
      <c r="B72" s="76">
        <f t="shared" si="51"/>
        <v>43831</v>
      </c>
      <c r="C72" s="77">
        <v>12.65</v>
      </c>
      <c r="D72" s="77">
        <v>9.2799999999999994</v>
      </c>
      <c r="E72" s="77">
        <f t="shared" si="49"/>
        <v>12.65</v>
      </c>
      <c r="F72" s="77">
        <f t="shared" si="50"/>
        <v>10.965</v>
      </c>
      <c r="G72" s="158"/>
      <c r="H72" s="161"/>
      <c r="I72" s="78">
        <f t="shared" si="57"/>
        <v>44621</v>
      </c>
      <c r="J72" s="79">
        <v>10.59</v>
      </c>
      <c r="K72" s="79">
        <v>13.71</v>
      </c>
      <c r="L72" s="79">
        <f t="shared" si="54"/>
        <v>13.71</v>
      </c>
      <c r="M72" s="79">
        <f t="shared" si="55"/>
        <v>12.15</v>
      </c>
      <c r="N72" s="79">
        <f t="shared" si="56"/>
        <v>1.5600000000000005</v>
      </c>
      <c r="O72" s="79">
        <f t="shared" si="39"/>
        <v>1.6002083333333335</v>
      </c>
      <c r="P72" s="80"/>
      <c r="Q72" s="156"/>
      <c r="R72" s="78">
        <f t="shared" si="42"/>
        <v>43497</v>
      </c>
      <c r="S72" s="79">
        <v>5.47</v>
      </c>
      <c r="T72" s="79">
        <v>6.8</v>
      </c>
      <c r="U72" s="79">
        <f t="shared" si="40"/>
        <v>6.8</v>
      </c>
      <c r="V72" s="79">
        <v>5.2</v>
      </c>
      <c r="W72" s="79">
        <f t="shared" si="41"/>
        <v>1.5999999999999996</v>
      </c>
      <c r="X72" s="162"/>
    </row>
    <row r="73" spans="1:24" x14ac:dyDescent="0.2">
      <c r="A73" s="163"/>
      <c r="B73" s="76">
        <f t="shared" si="51"/>
        <v>43862</v>
      </c>
      <c r="C73" s="77">
        <v>9.9</v>
      </c>
      <c r="D73" s="77">
        <v>9.5399999999999991</v>
      </c>
      <c r="E73" s="77">
        <f t="shared" si="49"/>
        <v>9.9</v>
      </c>
      <c r="F73" s="77">
        <f t="shared" si="50"/>
        <v>9.7199999999999989</v>
      </c>
      <c r="G73" s="158"/>
      <c r="H73" s="161"/>
      <c r="I73" s="78">
        <f t="shared" si="57"/>
        <v>44652</v>
      </c>
      <c r="J73" s="79">
        <v>11.97</v>
      </c>
      <c r="K73" s="79">
        <v>14.51</v>
      </c>
      <c r="L73" s="79">
        <f t="shared" si="54"/>
        <v>14.51</v>
      </c>
      <c r="M73" s="79">
        <f t="shared" si="55"/>
        <v>13.24</v>
      </c>
      <c r="N73" s="79">
        <f t="shared" si="56"/>
        <v>1.2699999999999996</v>
      </c>
      <c r="O73" s="79">
        <f t="shared" si="39"/>
        <v>1.6035416666666666</v>
      </c>
      <c r="P73" s="80"/>
      <c r="Q73" s="156"/>
      <c r="R73" s="78">
        <f t="shared" si="42"/>
        <v>43525</v>
      </c>
      <c r="S73" s="79">
        <v>4.97</v>
      </c>
      <c r="T73" s="79">
        <v>7.25</v>
      </c>
      <c r="U73" s="79">
        <f t="shared" si="40"/>
        <v>7.25</v>
      </c>
      <c r="V73" s="79">
        <v>6.35</v>
      </c>
      <c r="W73" s="79">
        <f t="shared" si="41"/>
        <v>0.90000000000000036</v>
      </c>
      <c r="X73" s="162"/>
    </row>
    <row r="74" spans="1:24" x14ac:dyDescent="0.2">
      <c r="A74" s="163"/>
      <c r="B74" s="76">
        <f t="shared" si="51"/>
        <v>43891</v>
      </c>
      <c r="C74" s="77">
        <v>10.47</v>
      </c>
      <c r="D74" s="77">
        <v>9.68</v>
      </c>
      <c r="E74" s="77">
        <f t="shared" si="49"/>
        <v>10.47</v>
      </c>
      <c r="F74" s="77">
        <f t="shared" si="50"/>
        <v>10.074999999999999</v>
      </c>
      <c r="G74" s="158"/>
      <c r="H74" s="161"/>
      <c r="I74" s="78">
        <f t="shared" si="57"/>
        <v>44682</v>
      </c>
      <c r="J74" s="79">
        <v>13.68</v>
      </c>
      <c r="K74" s="79">
        <v>14.82</v>
      </c>
      <c r="L74" s="79">
        <f t="shared" si="54"/>
        <v>14.82</v>
      </c>
      <c r="M74" s="79">
        <f t="shared" si="55"/>
        <v>14.25</v>
      </c>
      <c r="N74" s="79">
        <f t="shared" si="56"/>
        <v>0.57000000000000028</v>
      </c>
      <c r="O74" s="79">
        <f t="shared" si="39"/>
        <v>1.6277083333333329</v>
      </c>
      <c r="P74" s="80"/>
      <c r="Q74" s="156"/>
      <c r="R74" s="78">
        <f t="shared" si="42"/>
        <v>43556</v>
      </c>
      <c r="S74" s="79">
        <v>6.35</v>
      </c>
      <c r="T74" s="79">
        <v>7.05</v>
      </c>
      <c r="U74" s="79">
        <f t="shared" si="40"/>
        <v>7.05</v>
      </c>
      <c r="V74" s="79">
        <v>7.34</v>
      </c>
      <c r="W74" s="79">
        <f t="shared" si="41"/>
        <v>-0.29000000000000004</v>
      </c>
      <c r="X74" s="162"/>
    </row>
    <row r="75" spans="1:24" x14ac:dyDescent="0.2">
      <c r="A75" s="163"/>
      <c r="B75" s="76">
        <f t="shared" si="51"/>
        <v>43922</v>
      </c>
      <c r="C75" s="77">
        <v>10.039999999999999</v>
      </c>
      <c r="D75" s="77">
        <v>8.85</v>
      </c>
      <c r="E75" s="77">
        <f t="shared" si="49"/>
        <v>10.039999999999999</v>
      </c>
      <c r="F75" s="77">
        <f t="shared" si="50"/>
        <v>9.4450000000000003</v>
      </c>
      <c r="G75" s="158"/>
      <c r="H75" s="161"/>
      <c r="I75" s="78">
        <f t="shared" si="57"/>
        <v>44713</v>
      </c>
      <c r="J75" s="79">
        <v>15.04</v>
      </c>
      <c r="K75" s="79">
        <v>14.8</v>
      </c>
      <c r="L75" s="79">
        <f t="shared" si="54"/>
        <v>15.04</v>
      </c>
      <c r="M75" s="79">
        <f t="shared" si="55"/>
        <v>14.92</v>
      </c>
      <c r="N75" s="79">
        <f t="shared" si="56"/>
        <v>0.11999999999999922</v>
      </c>
      <c r="O75" s="79">
        <f t="shared" si="39"/>
        <v>1.6641666666666659</v>
      </c>
      <c r="P75" s="80"/>
      <c r="Q75" s="156"/>
      <c r="R75" s="78">
        <f t="shared" si="42"/>
        <v>43586</v>
      </c>
      <c r="S75" s="79">
        <v>7.14</v>
      </c>
      <c r="T75" s="79">
        <v>7.02</v>
      </c>
      <c r="U75" s="79">
        <f t="shared" si="40"/>
        <v>7.14</v>
      </c>
      <c r="V75" s="79">
        <v>7.65</v>
      </c>
      <c r="W75" s="79">
        <f t="shared" si="41"/>
        <v>-0.51000000000000068</v>
      </c>
      <c r="X75" s="162"/>
    </row>
    <row r="76" spans="1:24" x14ac:dyDescent="0.2">
      <c r="A76" s="163"/>
      <c r="B76" s="76">
        <f t="shared" si="51"/>
        <v>43952</v>
      </c>
      <c r="C76" s="77">
        <v>8.93</v>
      </c>
      <c r="D76" s="77">
        <v>7.03</v>
      </c>
      <c r="E76" s="77">
        <f t="shared" si="49"/>
        <v>8.93</v>
      </c>
      <c r="F76" s="77">
        <f t="shared" si="50"/>
        <v>7.98</v>
      </c>
      <c r="G76" s="158"/>
      <c r="H76" s="161"/>
      <c r="I76" s="78">
        <f t="shared" si="57"/>
        <v>44743</v>
      </c>
      <c r="J76" s="79">
        <v>13.07</v>
      </c>
      <c r="K76" s="79">
        <v>14.72</v>
      </c>
      <c r="L76" s="79">
        <f t="shared" si="54"/>
        <v>14.72</v>
      </c>
      <c r="M76" s="79">
        <f t="shared" si="55"/>
        <v>13.895</v>
      </c>
      <c r="N76" s="79">
        <f t="shared" si="56"/>
        <v>0.82500000000000107</v>
      </c>
      <c r="O76" s="79">
        <f t="shared" si="39"/>
        <v>1.7293749999999999</v>
      </c>
      <c r="P76" s="80"/>
      <c r="Q76" s="156"/>
      <c r="R76" s="78">
        <f t="shared" si="42"/>
        <v>43617</v>
      </c>
      <c r="S76" s="79">
        <v>7.74</v>
      </c>
      <c r="T76" s="79">
        <v>7.56</v>
      </c>
      <c r="U76" s="79">
        <f t="shared" si="40"/>
        <v>7.74</v>
      </c>
      <c r="V76" s="79">
        <v>7.22</v>
      </c>
      <c r="W76" s="79">
        <f t="shared" si="41"/>
        <v>0.52000000000000046</v>
      </c>
      <c r="X76" s="162"/>
    </row>
    <row r="77" spans="1:24" x14ac:dyDescent="0.2">
      <c r="A77" s="163"/>
      <c r="B77" s="76">
        <f>EDATE(B76,1)</f>
        <v>43983</v>
      </c>
      <c r="C77" s="77">
        <v>6.68</v>
      </c>
      <c r="D77" s="77">
        <v>5.99</v>
      </c>
      <c r="E77" s="77">
        <f t="shared" si="49"/>
        <v>6.68</v>
      </c>
      <c r="F77" s="77">
        <f t="shared" si="50"/>
        <v>6.335</v>
      </c>
      <c r="G77" s="158"/>
      <c r="H77" s="161"/>
      <c r="I77" s="78">
        <f>EDATE(I76,1)</f>
        <v>44774</v>
      </c>
      <c r="J77" s="79">
        <v>11.19</v>
      </c>
      <c r="K77" s="79">
        <v>14.83</v>
      </c>
      <c r="L77" s="79">
        <f t="shared" si="54"/>
        <v>14.83</v>
      </c>
      <c r="M77" s="79">
        <f t="shared" si="55"/>
        <v>13.01</v>
      </c>
      <c r="N77" s="79">
        <f t="shared" si="56"/>
        <v>1.8200000000000003</v>
      </c>
      <c r="O77" s="79">
        <f t="shared" si="39"/>
        <v>1.730833333333333</v>
      </c>
      <c r="P77" s="80"/>
      <c r="Q77" s="156"/>
      <c r="R77" s="78">
        <f t="shared" si="42"/>
        <v>43647</v>
      </c>
      <c r="S77" s="79">
        <v>7.09</v>
      </c>
      <c r="T77" s="79">
        <v>7.78</v>
      </c>
      <c r="U77" s="95">
        <f t="shared" si="40"/>
        <v>7.78</v>
      </c>
      <c r="V77" s="95">
        <v>8.4499999999999993</v>
      </c>
      <c r="W77" s="95">
        <f t="shared" si="41"/>
        <v>-0.66999999999999904</v>
      </c>
      <c r="X77" s="162"/>
    </row>
    <row r="78" spans="1:24" ht="13.5" thickBot="1" x14ac:dyDescent="0.25">
      <c r="A78" s="163"/>
      <c r="B78" s="76">
        <f t="shared" si="51"/>
        <v>44013</v>
      </c>
      <c r="C78" s="77">
        <v>13.29</v>
      </c>
      <c r="D78" s="77">
        <v>6.46</v>
      </c>
      <c r="E78" s="77">
        <f t="shared" si="49"/>
        <v>13.29</v>
      </c>
      <c r="F78" s="77">
        <f t="shared" si="50"/>
        <v>9.875</v>
      </c>
      <c r="G78" s="159"/>
      <c r="H78" s="161"/>
      <c r="I78" s="78">
        <f t="shared" si="57"/>
        <v>44805</v>
      </c>
      <c r="J78" s="79">
        <v>8.84</v>
      </c>
      <c r="K78" s="79">
        <v>13.82</v>
      </c>
      <c r="L78" s="79">
        <f t="shared" si="54"/>
        <v>13.82</v>
      </c>
      <c r="M78" s="79">
        <f t="shared" si="55"/>
        <v>11.33</v>
      </c>
      <c r="N78" s="79">
        <f t="shared" si="56"/>
        <v>2.4900000000000002</v>
      </c>
      <c r="O78" s="79">
        <f t="shared" si="39"/>
        <v>1.7302083333333329</v>
      </c>
      <c r="P78" s="80"/>
      <c r="R78" s="96" t="s">
        <v>38</v>
      </c>
      <c r="S78" s="97">
        <f>AVERAGE(S42:S77)</f>
        <v>6.8986111111111095</v>
      </c>
      <c r="T78" s="97">
        <f>AVERAGE(T42:T77)</f>
        <v>6.2316666666666665</v>
      </c>
      <c r="U78" s="97">
        <f>AVERAGE(U42:U77)</f>
        <v>7.1374999999999993</v>
      </c>
      <c r="V78" s="97">
        <f>AVERAGE(V42:V77)</f>
        <v>6.9747222222222227</v>
      </c>
      <c r="W78" s="98">
        <f>ROUNDDOWN(U78-V78,2)</f>
        <v>0.16</v>
      </c>
      <c r="X78" s="162"/>
    </row>
    <row r="79" spans="1:24" ht="13.5" thickBot="1" x14ac:dyDescent="0.25">
      <c r="A79" s="89"/>
      <c r="B79" s="90" t="s">
        <v>35</v>
      </c>
      <c r="C79" s="91">
        <f>AVERAGE(C56:C78)</f>
        <v>8.3313043478260873</v>
      </c>
      <c r="D79" s="91">
        <f>AVERAGE(D56:D78)</f>
        <v>7.4717391304347851</v>
      </c>
      <c r="E79" s="91">
        <f>AVERAGE(E56:E78)</f>
        <v>8.6326086956521735</v>
      </c>
      <c r="F79" s="91">
        <f>AVERAGE(F56:F78)</f>
        <v>7.901521739130434</v>
      </c>
      <c r="G79" s="92">
        <f>ROUNDDOWN(E79-F79,2)</f>
        <v>0.73</v>
      </c>
      <c r="H79" s="93"/>
      <c r="I79" s="78">
        <f t="shared" si="57"/>
        <v>44835</v>
      </c>
      <c r="J79" s="79">
        <v>7.04</v>
      </c>
      <c r="K79" s="79">
        <v>12.67</v>
      </c>
      <c r="L79" s="79">
        <f t="shared" si="54"/>
        <v>12.67</v>
      </c>
      <c r="M79" s="79">
        <f t="shared" si="55"/>
        <v>9.8550000000000004</v>
      </c>
      <c r="N79" s="79">
        <f t="shared" si="56"/>
        <v>2.8149999999999995</v>
      </c>
      <c r="O79" s="79">
        <f t="shared" si="39"/>
        <v>1.7164583333333325</v>
      </c>
      <c r="P79" s="80"/>
      <c r="Q79" s="156" t="s">
        <v>43</v>
      </c>
      <c r="R79" s="78">
        <v>42948</v>
      </c>
      <c r="S79" s="79">
        <v>5.07</v>
      </c>
      <c r="T79" s="79">
        <v>6.55</v>
      </c>
      <c r="U79" s="79">
        <f t="shared" ref="U79:U143" si="58">MAX(S79:T79)</f>
        <v>6.55</v>
      </c>
      <c r="V79" s="79">
        <v>6.25</v>
      </c>
      <c r="W79" s="79">
        <f>+U79-V79</f>
        <v>0.29999999999999982</v>
      </c>
      <c r="X79" s="94"/>
    </row>
    <row r="80" spans="1:24" x14ac:dyDescent="0.2">
      <c r="A80" s="163" t="s">
        <v>44</v>
      </c>
      <c r="B80" s="76">
        <v>43678</v>
      </c>
      <c r="C80" s="77">
        <v>8.27</v>
      </c>
      <c r="D80" s="77">
        <v>7.87</v>
      </c>
      <c r="E80" s="77">
        <f t="shared" ref="E80:E103" si="59">MAX(C80:D80)</f>
        <v>8.27</v>
      </c>
      <c r="F80" s="77">
        <f t="shared" ref="F80:F103" si="60">AVERAGE(C80:D80)</f>
        <v>8.07</v>
      </c>
      <c r="G80" s="158" t="s">
        <v>30</v>
      </c>
      <c r="H80" s="161"/>
      <c r="I80" s="78">
        <f t="shared" si="57"/>
        <v>44866</v>
      </c>
      <c r="J80" s="79">
        <v>9.17</v>
      </c>
      <c r="K80" s="79">
        <v>12.61</v>
      </c>
      <c r="L80" s="79">
        <f t="shared" si="54"/>
        <v>12.61</v>
      </c>
      <c r="M80" s="79">
        <f t="shared" si="55"/>
        <v>10.89</v>
      </c>
      <c r="N80" s="79">
        <f t="shared" si="56"/>
        <v>1.7199999999999989</v>
      </c>
      <c r="O80" s="79">
        <f t="shared" si="39"/>
        <v>1.6874999999999993</v>
      </c>
      <c r="P80" s="80"/>
      <c r="Q80" s="156"/>
      <c r="R80" s="78">
        <f>EDATE(R79,1)</f>
        <v>42979</v>
      </c>
      <c r="S80" s="79">
        <v>6.21</v>
      </c>
      <c r="T80" s="79">
        <v>6.33</v>
      </c>
      <c r="U80" s="79">
        <f t="shared" si="58"/>
        <v>6.33</v>
      </c>
      <c r="V80" s="79">
        <v>6.59</v>
      </c>
      <c r="W80" s="79">
        <f t="shared" ref="W80:W144" si="61">+U80-V80</f>
        <v>-0.25999999999999979</v>
      </c>
      <c r="X80" s="162"/>
    </row>
    <row r="81" spans="1:24" ht="13.5" thickBot="1" x14ac:dyDescent="0.25">
      <c r="A81" s="163"/>
      <c r="B81" s="76">
        <f>EDATE(B80,1)</f>
        <v>43709</v>
      </c>
      <c r="C81" s="77">
        <v>8.49</v>
      </c>
      <c r="D81" s="77">
        <v>7.76</v>
      </c>
      <c r="E81" s="77">
        <f t="shared" si="59"/>
        <v>8.49</v>
      </c>
      <c r="F81" s="77">
        <f t="shared" si="60"/>
        <v>8.125</v>
      </c>
      <c r="G81" s="158"/>
      <c r="H81" s="161"/>
      <c r="I81" s="78">
        <f t="shared" si="57"/>
        <v>44896</v>
      </c>
      <c r="J81" s="79">
        <v>9.6300000000000008</v>
      </c>
      <c r="K81" s="79">
        <v>11.78</v>
      </c>
      <c r="L81" s="79">
        <f t="shared" si="54"/>
        <v>11.78</v>
      </c>
      <c r="M81" s="79">
        <f t="shared" si="55"/>
        <v>10.705</v>
      </c>
      <c r="N81" s="79">
        <f t="shared" si="56"/>
        <v>1.0749999999999993</v>
      </c>
      <c r="O81" s="95">
        <f t="shared" si="39"/>
        <v>1.6629166666666662</v>
      </c>
      <c r="P81" s="80"/>
      <c r="Q81" s="156"/>
      <c r="R81" s="78">
        <f t="shared" ref="R81:R144" si="62">EDATE(R80,1)</f>
        <v>43009</v>
      </c>
      <c r="S81" s="79">
        <v>6.67</v>
      </c>
      <c r="T81" s="79">
        <v>6.14</v>
      </c>
      <c r="U81" s="79">
        <f t="shared" si="58"/>
        <v>6.67</v>
      </c>
      <c r="V81" s="79">
        <v>7.63</v>
      </c>
      <c r="W81" s="79">
        <f t="shared" si="61"/>
        <v>-0.96</v>
      </c>
      <c r="X81" s="162"/>
    </row>
    <row r="82" spans="1:24" ht="13.5" thickBot="1" x14ac:dyDescent="0.25">
      <c r="A82" s="163"/>
      <c r="B82" s="76">
        <f t="shared" ref="B82:B103" si="63">EDATE(B81,1)</f>
        <v>43739</v>
      </c>
      <c r="C82" s="77">
        <v>9.26</v>
      </c>
      <c r="D82" s="77">
        <v>7.84</v>
      </c>
      <c r="E82" s="77">
        <f t="shared" si="59"/>
        <v>9.26</v>
      </c>
      <c r="F82" s="77">
        <f t="shared" si="60"/>
        <v>8.5500000000000007</v>
      </c>
      <c r="G82" s="158"/>
      <c r="H82" s="161"/>
      <c r="I82" s="78">
        <f t="shared" si="57"/>
        <v>44927</v>
      </c>
      <c r="J82" s="79">
        <v>9.5399999999999991</v>
      </c>
      <c r="K82" s="79">
        <v>11.62</v>
      </c>
      <c r="L82" s="79">
        <f t="shared" si="54"/>
        <v>11.62</v>
      </c>
      <c r="M82" s="79">
        <f t="shared" si="55"/>
        <v>10.579999999999998</v>
      </c>
      <c r="N82" s="99">
        <f t="shared" si="56"/>
        <v>1.0400000000000009</v>
      </c>
      <c r="O82" s="110">
        <f t="shared" si="39"/>
        <v>1.5762499999999999</v>
      </c>
      <c r="P82" s="111"/>
      <c r="Q82" s="156"/>
      <c r="R82" s="78">
        <f t="shared" si="62"/>
        <v>43040</v>
      </c>
      <c r="S82" s="79">
        <v>7.28</v>
      </c>
      <c r="T82" s="79">
        <v>5.88</v>
      </c>
      <c r="U82" s="79">
        <f t="shared" si="58"/>
        <v>7.28</v>
      </c>
      <c r="V82" s="79">
        <v>8.23</v>
      </c>
      <c r="W82" s="79">
        <f t="shared" si="61"/>
        <v>-0.95000000000000018</v>
      </c>
      <c r="X82" s="162"/>
    </row>
    <row r="83" spans="1:24" x14ac:dyDescent="0.2">
      <c r="A83" s="163"/>
      <c r="B83" s="76">
        <f t="shared" si="63"/>
        <v>43770</v>
      </c>
      <c r="C83" s="77">
        <v>10.42</v>
      </c>
      <c r="D83" s="77">
        <v>8.32</v>
      </c>
      <c r="E83" s="77">
        <f t="shared" si="59"/>
        <v>10.42</v>
      </c>
      <c r="F83" s="77">
        <f t="shared" si="60"/>
        <v>9.370000000000001</v>
      </c>
      <c r="G83" s="158"/>
      <c r="H83" s="161"/>
      <c r="I83" s="78">
        <f t="shared" si="57"/>
        <v>44958</v>
      </c>
      <c r="J83" s="79">
        <v>10.28</v>
      </c>
      <c r="K83" s="79">
        <v>11</v>
      </c>
      <c r="L83" s="79">
        <f t="shared" si="54"/>
        <v>11</v>
      </c>
      <c r="M83" s="79">
        <f t="shared" si="55"/>
        <v>10.64</v>
      </c>
      <c r="N83" s="79">
        <f t="shared" si="56"/>
        <v>0.35999999999999943</v>
      </c>
      <c r="O83" s="109">
        <f t="shared" si="39"/>
        <v>1.536875</v>
      </c>
      <c r="P83" s="80"/>
      <c r="Q83" s="156"/>
      <c r="R83" s="78">
        <f t="shared" si="62"/>
        <v>43070</v>
      </c>
      <c r="S83" s="79">
        <v>8.3000000000000007</v>
      </c>
      <c r="T83" s="79">
        <v>5.24</v>
      </c>
      <c r="U83" s="79">
        <f t="shared" si="58"/>
        <v>8.3000000000000007</v>
      </c>
      <c r="V83" s="79">
        <v>6.95</v>
      </c>
      <c r="W83" s="79">
        <f t="shared" si="61"/>
        <v>1.3500000000000005</v>
      </c>
      <c r="X83" s="162"/>
    </row>
    <row r="84" spans="1:24" x14ac:dyDescent="0.2">
      <c r="A84" s="163"/>
      <c r="B84" s="76">
        <f t="shared" si="63"/>
        <v>43800</v>
      </c>
      <c r="C84" s="77">
        <v>13.01</v>
      </c>
      <c r="D84" s="77">
        <v>8.73</v>
      </c>
      <c r="E84" s="77">
        <f t="shared" si="59"/>
        <v>13.01</v>
      </c>
      <c r="F84" s="77">
        <f t="shared" si="60"/>
        <v>10.870000000000001</v>
      </c>
      <c r="G84" s="158"/>
      <c r="H84" s="161"/>
      <c r="I84" s="78">
        <f t="shared" si="57"/>
        <v>44986</v>
      </c>
      <c r="J84" s="79">
        <v>8.49</v>
      </c>
      <c r="K84" s="79">
        <v>9.6</v>
      </c>
      <c r="L84" s="79">
        <f t="shared" si="54"/>
        <v>9.6</v>
      </c>
      <c r="M84" s="79">
        <f t="shared" si="55"/>
        <v>9.0449999999999999</v>
      </c>
      <c r="N84" s="79">
        <f t="shared" si="56"/>
        <v>0.55499999999999972</v>
      </c>
      <c r="O84" s="79">
        <f t="shared" si="39"/>
        <v>1.5822916666666664</v>
      </c>
      <c r="P84" s="80"/>
      <c r="Q84" s="156"/>
      <c r="R84" s="78">
        <f t="shared" si="62"/>
        <v>43101</v>
      </c>
      <c r="S84" s="79">
        <v>6.98</v>
      </c>
      <c r="T84" s="79">
        <v>5</v>
      </c>
      <c r="U84" s="79">
        <f t="shared" si="58"/>
        <v>6.98</v>
      </c>
      <c r="V84" s="79">
        <v>5.61</v>
      </c>
      <c r="W84" s="79">
        <f t="shared" si="61"/>
        <v>1.37</v>
      </c>
      <c r="X84" s="162"/>
    </row>
    <row r="85" spans="1:24" x14ac:dyDescent="0.2">
      <c r="A85" s="163"/>
      <c r="B85" s="76">
        <f t="shared" si="63"/>
        <v>43831</v>
      </c>
      <c r="C85" s="77">
        <v>12.65</v>
      </c>
      <c r="D85" s="77">
        <v>9.2799999999999994</v>
      </c>
      <c r="E85" s="77">
        <f t="shared" si="59"/>
        <v>12.65</v>
      </c>
      <c r="F85" s="77">
        <f t="shared" si="60"/>
        <v>10.965</v>
      </c>
      <c r="G85" s="158"/>
      <c r="H85" s="161"/>
      <c r="I85" s="78">
        <f t="shared" si="57"/>
        <v>45017</v>
      </c>
      <c r="J85" s="79">
        <v>8.4600000000000009</v>
      </c>
      <c r="K85" s="79">
        <v>9.3699999999999992</v>
      </c>
      <c r="L85" s="79">
        <f t="shared" si="54"/>
        <v>9.3699999999999992</v>
      </c>
      <c r="M85" s="79">
        <f t="shared" si="55"/>
        <v>8.9149999999999991</v>
      </c>
      <c r="N85" s="79">
        <f t="shared" si="56"/>
        <v>0.45500000000000007</v>
      </c>
      <c r="O85" s="79">
        <f t="shared" si="39"/>
        <v>1.6308333333333334</v>
      </c>
      <c r="P85" s="80"/>
      <c r="Q85" s="156"/>
      <c r="R85" s="78">
        <f t="shared" si="62"/>
        <v>43132</v>
      </c>
      <c r="S85" s="79">
        <v>5.71</v>
      </c>
      <c r="T85" s="79">
        <v>4.68</v>
      </c>
      <c r="U85" s="79">
        <f t="shared" si="58"/>
        <v>5.71</v>
      </c>
      <c r="V85" s="79">
        <v>5.37</v>
      </c>
      <c r="W85" s="79">
        <f t="shared" si="61"/>
        <v>0.33999999999999986</v>
      </c>
      <c r="X85" s="162"/>
    </row>
    <row r="86" spans="1:24" x14ac:dyDescent="0.2">
      <c r="A86" s="163"/>
      <c r="B86" s="76">
        <f t="shared" si="63"/>
        <v>43862</v>
      </c>
      <c r="C86" s="77">
        <v>9.9</v>
      </c>
      <c r="D86" s="77">
        <v>9.5399999999999991</v>
      </c>
      <c r="E86" s="77">
        <f t="shared" si="59"/>
        <v>9.9</v>
      </c>
      <c r="F86" s="77">
        <f t="shared" si="60"/>
        <v>9.7199999999999989</v>
      </c>
      <c r="G86" s="158"/>
      <c r="H86" s="161"/>
      <c r="I86" s="78">
        <f t="shared" si="57"/>
        <v>45047</v>
      </c>
      <c r="J86" s="79">
        <v>10.37</v>
      </c>
      <c r="K86" s="79">
        <v>9.08</v>
      </c>
      <c r="L86" s="79">
        <f t="shared" si="54"/>
        <v>10.37</v>
      </c>
      <c r="M86" s="79">
        <f t="shared" si="55"/>
        <v>9.7249999999999996</v>
      </c>
      <c r="N86" s="79">
        <f t="shared" si="56"/>
        <v>0.64499999999999957</v>
      </c>
      <c r="O86" s="79">
        <f t="shared" si="39"/>
        <v>1.6589583333333333</v>
      </c>
      <c r="P86" s="80"/>
      <c r="Q86" s="156"/>
      <c r="R86" s="78">
        <f t="shared" si="62"/>
        <v>43160</v>
      </c>
      <c r="S86" s="79">
        <v>5.38</v>
      </c>
      <c r="T86" s="79">
        <v>4.8499999999999996</v>
      </c>
      <c r="U86" s="79">
        <f t="shared" si="58"/>
        <v>5.38</v>
      </c>
      <c r="V86" s="79">
        <v>5.93</v>
      </c>
      <c r="W86" s="79">
        <f t="shared" si="61"/>
        <v>-0.54999999999999982</v>
      </c>
      <c r="X86" s="162"/>
    </row>
    <row r="87" spans="1:24" x14ac:dyDescent="0.2">
      <c r="A87" s="163"/>
      <c r="B87" s="76">
        <f t="shared" si="63"/>
        <v>43891</v>
      </c>
      <c r="C87" s="77">
        <v>10.47</v>
      </c>
      <c r="D87" s="77">
        <v>9.68</v>
      </c>
      <c r="E87" s="77">
        <f t="shared" si="59"/>
        <v>10.47</v>
      </c>
      <c r="F87" s="77">
        <f t="shared" si="60"/>
        <v>10.074999999999999</v>
      </c>
      <c r="G87" s="158"/>
      <c r="H87" s="161"/>
      <c r="I87" s="78">
        <f t="shared" si="57"/>
        <v>45078</v>
      </c>
      <c r="J87" s="79">
        <v>7.17</v>
      </c>
      <c r="K87" s="79">
        <v>8.7799999999999994</v>
      </c>
      <c r="L87" s="79">
        <f t="shared" si="54"/>
        <v>8.7799999999999994</v>
      </c>
      <c r="M87" s="79">
        <f t="shared" si="55"/>
        <v>7.9749999999999996</v>
      </c>
      <c r="N87" s="79">
        <f t="shared" si="56"/>
        <v>0.80499999999999972</v>
      </c>
      <c r="O87" s="79">
        <f t="shared" si="39"/>
        <v>1.6431249999999997</v>
      </c>
      <c r="P87" s="80"/>
      <c r="Q87" s="156"/>
      <c r="R87" s="78">
        <f t="shared" si="62"/>
        <v>43191</v>
      </c>
      <c r="S87" s="79">
        <v>5.82</v>
      </c>
      <c r="T87" s="79">
        <v>4.71</v>
      </c>
      <c r="U87" s="79">
        <f t="shared" si="58"/>
        <v>5.82</v>
      </c>
      <c r="V87" s="79">
        <v>5.89</v>
      </c>
      <c r="W87" s="79">
        <f t="shared" si="61"/>
        <v>-6.9999999999999396E-2</v>
      </c>
      <c r="X87" s="162"/>
    </row>
    <row r="88" spans="1:24" x14ac:dyDescent="0.2">
      <c r="A88" s="163"/>
      <c r="B88" s="76">
        <f t="shared" si="63"/>
        <v>43922</v>
      </c>
      <c r="C88" s="77">
        <v>10.039999999999999</v>
      </c>
      <c r="D88" s="77">
        <v>8.85</v>
      </c>
      <c r="E88" s="77">
        <f t="shared" si="59"/>
        <v>10.039999999999999</v>
      </c>
      <c r="F88" s="77">
        <f t="shared" si="60"/>
        <v>9.4450000000000003</v>
      </c>
      <c r="G88" s="158"/>
      <c r="H88" s="161"/>
      <c r="I88" s="78">
        <f t="shared" si="57"/>
        <v>45108</v>
      </c>
      <c r="J88" s="79"/>
      <c r="K88" s="79"/>
      <c r="L88" s="79">
        <f t="shared" si="54"/>
        <v>0</v>
      </c>
      <c r="M88" s="79"/>
      <c r="N88" s="79"/>
      <c r="O88" s="79">
        <f t="shared" si="39"/>
        <v>1.6337499999999998</v>
      </c>
      <c r="P88" s="80"/>
      <c r="Q88" s="156"/>
      <c r="R88" s="78">
        <f t="shared" si="62"/>
        <v>43221</v>
      </c>
      <c r="S88" s="79">
        <v>5.98</v>
      </c>
      <c r="T88" s="79">
        <v>4.75</v>
      </c>
      <c r="U88" s="79">
        <f t="shared" si="58"/>
        <v>5.98</v>
      </c>
      <c r="V88" s="79">
        <v>6.21</v>
      </c>
      <c r="W88" s="79">
        <f t="shared" si="61"/>
        <v>-0.22999999999999954</v>
      </c>
      <c r="X88" s="162"/>
    </row>
    <row r="89" spans="1:24" x14ac:dyDescent="0.2">
      <c r="A89" s="163"/>
      <c r="B89" s="76">
        <f t="shared" si="63"/>
        <v>43952</v>
      </c>
      <c r="C89" s="77">
        <v>8.93</v>
      </c>
      <c r="D89" s="77">
        <v>7.03</v>
      </c>
      <c r="E89" s="77">
        <f t="shared" si="59"/>
        <v>8.93</v>
      </c>
      <c r="F89" s="77">
        <f t="shared" si="60"/>
        <v>7.98</v>
      </c>
      <c r="G89" s="158"/>
      <c r="H89" s="161"/>
      <c r="I89" s="78">
        <f t="shared" si="57"/>
        <v>45139</v>
      </c>
      <c r="J89" s="79"/>
      <c r="K89" s="79"/>
      <c r="L89" s="79">
        <f t="shared" si="54"/>
        <v>0</v>
      </c>
      <c r="M89" s="79"/>
      <c r="N89" s="79"/>
      <c r="O89" s="79">
        <f t="shared" si="39"/>
        <v>1.5258333333333336</v>
      </c>
      <c r="P89" s="80"/>
      <c r="Q89" s="156"/>
      <c r="R89" s="78">
        <f t="shared" si="62"/>
        <v>43252</v>
      </c>
      <c r="S89" s="79">
        <v>6.35</v>
      </c>
      <c r="T89" s="79">
        <v>5.63</v>
      </c>
      <c r="U89" s="79">
        <f t="shared" si="58"/>
        <v>6.35</v>
      </c>
      <c r="V89" s="79">
        <v>6.08</v>
      </c>
      <c r="W89" s="79">
        <f t="shared" si="61"/>
        <v>0.26999999999999957</v>
      </c>
      <c r="X89" s="162"/>
    </row>
    <row r="90" spans="1:24" x14ac:dyDescent="0.2">
      <c r="A90" s="163"/>
      <c r="B90" s="76">
        <f t="shared" si="63"/>
        <v>43983</v>
      </c>
      <c r="C90" s="77">
        <v>6.68</v>
      </c>
      <c r="D90" s="77">
        <v>5.99</v>
      </c>
      <c r="E90" s="77">
        <f t="shared" si="59"/>
        <v>6.68</v>
      </c>
      <c r="F90" s="77">
        <f t="shared" si="60"/>
        <v>6.335</v>
      </c>
      <c r="G90" s="158"/>
      <c r="H90" s="161"/>
      <c r="I90" s="78">
        <f t="shared" si="57"/>
        <v>45170</v>
      </c>
      <c r="J90" s="79"/>
      <c r="K90" s="79"/>
      <c r="L90" s="79">
        <f t="shared" si="54"/>
        <v>0</v>
      </c>
      <c r="M90" s="79"/>
      <c r="N90" s="79"/>
      <c r="O90" s="79">
        <f t="shared" si="39"/>
        <v>1.3733333333333337</v>
      </c>
      <c r="P90" s="80"/>
      <c r="Q90" s="156"/>
      <c r="R90" s="78">
        <f t="shared" si="62"/>
        <v>43282</v>
      </c>
      <c r="S90" s="79">
        <v>6.25</v>
      </c>
      <c r="T90" s="79">
        <v>5.85</v>
      </c>
      <c r="U90" s="79">
        <f t="shared" si="58"/>
        <v>6.25</v>
      </c>
      <c r="V90" s="79">
        <v>5.44</v>
      </c>
      <c r="W90" s="79">
        <f t="shared" si="61"/>
        <v>0.80999999999999961</v>
      </c>
      <c r="X90" s="162"/>
    </row>
    <row r="91" spans="1:24" x14ac:dyDescent="0.2">
      <c r="A91" s="163"/>
      <c r="B91" s="76">
        <f t="shared" si="63"/>
        <v>44013</v>
      </c>
      <c r="C91" s="77">
        <v>13.29</v>
      </c>
      <c r="D91" s="77">
        <v>6.46</v>
      </c>
      <c r="E91" s="77">
        <f t="shared" si="59"/>
        <v>13.29</v>
      </c>
      <c r="F91" s="77">
        <f t="shared" si="60"/>
        <v>9.875</v>
      </c>
      <c r="G91" s="158"/>
      <c r="H91" s="161"/>
      <c r="I91" s="78">
        <f t="shared" si="57"/>
        <v>45200</v>
      </c>
      <c r="J91" s="79"/>
      <c r="K91" s="79"/>
      <c r="L91" s="79">
        <f t="shared" si="54"/>
        <v>0</v>
      </c>
      <c r="M91" s="79"/>
      <c r="N91" s="79"/>
      <c r="O91" s="79">
        <f t="shared" si="39"/>
        <v>1.2625000000000004</v>
      </c>
      <c r="P91" s="80"/>
      <c r="Q91" s="156"/>
      <c r="R91" s="78">
        <f t="shared" si="62"/>
        <v>43313</v>
      </c>
      <c r="S91" s="79">
        <v>5.39</v>
      </c>
      <c r="T91" s="79">
        <v>5.46</v>
      </c>
      <c r="U91" s="79">
        <f t="shared" si="58"/>
        <v>5.46</v>
      </c>
      <c r="V91" s="79">
        <v>6.06</v>
      </c>
      <c r="W91" s="79">
        <f t="shared" si="61"/>
        <v>-0.59999999999999964</v>
      </c>
      <c r="X91" s="162"/>
    </row>
    <row r="92" spans="1:24" x14ac:dyDescent="0.2">
      <c r="A92" s="163"/>
      <c r="B92" s="76">
        <f t="shared" si="63"/>
        <v>44044</v>
      </c>
      <c r="C92" s="77">
        <v>18.079999999999998</v>
      </c>
      <c r="D92" s="77">
        <v>7.12</v>
      </c>
      <c r="E92" s="77">
        <f t="shared" si="59"/>
        <v>18.079999999999998</v>
      </c>
      <c r="F92" s="77">
        <f t="shared" si="60"/>
        <v>12.6</v>
      </c>
      <c r="G92" s="158"/>
      <c r="H92" s="161"/>
      <c r="I92" s="78">
        <f t="shared" si="57"/>
        <v>45231</v>
      </c>
      <c r="J92" s="79"/>
      <c r="K92" s="79"/>
      <c r="L92" s="79">
        <f t="shared" si="54"/>
        <v>0</v>
      </c>
      <c r="M92" s="79"/>
      <c r="N92" s="79"/>
      <c r="O92" s="79">
        <f t="shared" si="39"/>
        <v>1.3056250000000003</v>
      </c>
      <c r="P92" s="80"/>
      <c r="Q92" s="156"/>
      <c r="R92" s="78">
        <f t="shared" si="62"/>
        <v>43344</v>
      </c>
      <c r="S92" s="79">
        <v>5.92</v>
      </c>
      <c r="T92" s="79">
        <v>5.73</v>
      </c>
      <c r="U92" s="79">
        <f t="shared" si="58"/>
        <v>5.92</v>
      </c>
      <c r="V92" s="79">
        <v>7.45</v>
      </c>
      <c r="W92" s="79">
        <f t="shared" si="61"/>
        <v>-1.5300000000000002</v>
      </c>
      <c r="X92" s="162"/>
    </row>
    <row r="93" spans="1:24" x14ac:dyDescent="0.2">
      <c r="A93" s="163"/>
      <c r="B93" s="76">
        <f t="shared" si="63"/>
        <v>44075</v>
      </c>
      <c r="C93" s="77">
        <v>17.43</v>
      </c>
      <c r="D93" s="77">
        <v>7.13</v>
      </c>
      <c r="E93" s="77">
        <f t="shared" si="59"/>
        <v>17.43</v>
      </c>
      <c r="F93" s="77">
        <f t="shared" si="60"/>
        <v>12.28</v>
      </c>
      <c r="G93" s="158"/>
      <c r="H93" s="161"/>
      <c r="I93" s="78">
        <f t="shared" si="57"/>
        <v>45261</v>
      </c>
      <c r="J93" s="79"/>
      <c r="K93" s="79"/>
      <c r="L93" s="79">
        <f t="shared" si="54"/>
        <v>0</v>
      </c>
      <c r="M93" s="79"/>
      <c r="N93" s="79"/>
      <c r="O93" s="79">
        <f t="shared" si="39"/>
        <v>1.2091666666666667</v>
      </c>
      <c r="P93" s="80"/>
      <c r="Q93" s="156"/>
      <c r="R93" s="78">
        <f t="shared" si="62"/>
        <v>43374</v>
      </c>
      <c r="S93" s="79">
        <v>7.71</v>
      </c>
      <c r="T93" s="79">
        <v>6.11</v>
      </c>
      <c r="U93" s="79">
        <f t="shared" si="58"/>
        <v>7.71</v>
      </c>
      <c r="V93" s="79">
        <v>6.83</v>
      </c>
      <c r="W93" s="79">
        <f t="shared" si="61"/>
        <v>0.87999999999999989</v>
      </c>
      <c r="X93" s="162"/>
    </row>
    <row r="94" spans="1:24" x14ac:dyDescent="0.2">
      <c r="A94" s="163"/>
      <c r="B94" s="76">
        <f t="shared" si="63"/>
        <v>44105</v>
      </c>
      <c r="C94" s="77">
        <v>11.01</v>
      </c>
      <c r="D94" s="77">
        <v>7.45</v>
      </c>
      <c r="E94" s="77">
        <f t="shared" si="59"/>
        <v>11.01</v>
      </c>
      <c r="F94" s="77">
        <f t="shared" si="60"/>
        <v>9.23</v>
      </c>
      <c r="G94" s="158"/>
      <c r="H94" s="161"/>
      <c r="I94" s="78">
        <f t="shared" si="57"/>
        <v>45292</v>
      </c>
      <c r="J94" s="79"/>
      <c r="K94" s="79"/>
      <c r="L94" s="79">
        <f t="shared" si="54"/>
        <v>0</v>
      </c>
      <c r="M94" s="79"/>
      <c r="N94" s="79"/>
      <c r="O94" s="79">
        <f t="shared" si="39"/>
        <v>1.0068749999999997</v>
      </c>
      <c r="P94" s="80"/>
      <c r="Q94" s="156"/>
      <c r="R94" s="78">
        <f t="shared" si="62"/>
        <v>43405</v>
      </c>
      <c r="S94" s="79">
        <v>6.81</v>
      </c>
      <c r="T94" s="79">
        <v>6.26</v>
      </c>
      <c r="U94" s="79">
        <f t="shared" si="58"/>
        <v>6.81</v>
      </c>
      <c r="V94" s="79">
        <v>5.76</v>
      </c>
      <c r="W94" s="79">
        <f t="shared" si="61"/>
        <v>1.0499999999999998</v>
      </c>
      <c r="X94" s="162"/>
    </row>
    <row r="95" spans="1:24" x14ac:dyDescent="0.2">
      <c r="A95" s="163"/>
      <c r="B95" s="76">
        <f t="shared" si="63"/>
        <v>44136</v>
      </c>
      <c r="C95" s="77">
        <v>16.07</v>
      </c>
      <c r="D95" s="77">
        <v>8</v>
      </c>
      <c r="E95" s="77">
        <f t="shared" si="59"/>
        <v>16.07</v>
      </c>
      <c r="F95" s="77">
        <f t="shared" si="60"/>
        <v>12.035</v>
      </c>
      <c r="G95" s="158"/>
      <c r="H95" s="161"/>
      <c r="I95" s="78">
        <f t="shared" si="57"/>
        <v>45323</v>
      </c>
      <c r="J95" s="79"/>
      <c r="K95" s="79"/>
      <c r="L95" s="79">
        <f t="shared" si="54"/>
        <v>0</v>
      </c>
      <c r="M95" s="79"/>
      <c r="N95" s="79"/>
      <c r="O95" s="79">
        <f t="shared" si="39"/>
        <v>1.0102083333333332</v>
      </c>
      <c r="P95" s="80"/>
      <c r="Q95" s="156"/>
      <c r="R95" s="78">
        <f t="shared" si="62"/>
        <v>43435</v>
      </c>
      <c r="S95" s="79">
        <v>5.85</v>
      </c>
      <c r="T95" s="79">
        <v>6.42</v>
      </c>
      <c r="U95" s="79">
        <f t="shared" si="58"/>
        <v>6.42</v>
      </c>
      <c r="V95" s="79">
        <v>5.18</v>
      </c>
      <c r="W95" s="79">
        <f t="shared" si="61"/>
        <v>1.2400000000000002</v>
      </c>
      <c r="X95" s="162"/>
    </row>
    <row r="96" spans="1:24" x14ac:dyDescent="0.2">
      <c r="A96" s="163"/>
      <c r="B96" s="76">
        <f t="shared" si="63"/>
        <v>44166</v>
      </c>
      <c r="C96" s="77">
        <v>20.07</v>
      </c>
      <c r="D96" s="77">
        <v>8.2100000000000009</v>
      </c>
      <c r="E96" s="77">
        <f t="shared" si="59"/>
        <v>20.07</v>
      </c>
      <c r="F96" s="77">
        <f t="shared" si="60"/>
        <v>14.14</v>
      </c>
      <c r="G96" s="158"/>
      <c r="H96" s="161"/>
      <c r="I96" s="78">
        <f t="shared" si="57"/>
        <v>45352</v>
      </c>
      <c r="J96" s="79"/>
      <c r="K96" s="79"/>
      <c r="L96" s="79">
        <f t="shared" si="54"/>
        <v>0</v>
      </c>
      <c r="M96" s="79"/>
      <c r="N96" s="79"/>
      <c r="O96" s="79">
        <f t="shared" si="39"/>
        <v>0.98124999999999984</v>
      </c>
      <c r="P96" s="80"/>
      <c r="Q96" s="156"/>
      <c r="R96" s="78">
        <f t="shared" si="62"/>
        <v>43466</v>
      </c>
      <c r="S96" s="79">
        <v>5.16</v>
      </c>
      <c r="T96" s="79">
        <v>6.52</v>
      </c>
      <c r="U96" s="79">
        <f t="shared" si="58"/>
        <v>6.52</v>
      </c>
      <c r="V96" s="79">
        <v>5.41</v>
      </c>
      <c r="W96" s="79">
        <f t="shared" si="61"/>
        <v>1.1099999999999994</v>
      </c>
      <c r="X96" s="162"/>
    </row>
    <row r="97" spans="1:24" x14ac:dyDescent="0.2">
      <c r="A97" s="163"/>
      <c r="B97" s="76">
        <f t="shared" si="63"/>
        <v>44197</v>
      </c>
      <c r="C97" s="77">
        <v>10.25</v>
      </c>
      <c r="D97" s="77">
        <v>8.33</v>
      </c>
      <c r="E97" s="77">
        <f t="shared" si="59"/>
        <v>10.25</v>
      </c>
      <c r="F97" s="77">
        <f t="shared" si="60"/>
        <v>9.2899999999999991</v>
      </c>
      <c r="G97" s="158"/>
      <c r="H97" s="161"/>
      <c r="I97" s="78">
        <f t="shared" si="57"/>
        <v>45383</v>
      </c>
      <c r="J97" s="79"/>
      <c r="K97" s="79"/>
      <c r="L97" s="79">
        <f t="shared" si="54"/>
        <v>0</v>
      </c>
      <c r="M97" s="79"/>
      <c r="N97" s="79"/>
      <c r="O97" s="79">
        <f t="shared" si="39"/>
        <v>0.95354166666666662</v>
      </c>
      <c r="P97" s="80"/>
      <c r="Q97" s="156"/>
      <c r="R97" s="78">
        <f t="shared" si="62"/>
        <v>43497</v>
      </c>
      <c r="S97" s="79">
        <v>5.47</v>
      </c>
      <c r="T97" s="79">
        <v>6.8</v>
      </c>
      <c r="U97" s="79">
        <f t="shared" si="58"/>
        <v>6.8</v>
      </c>
      <c r="V97" s="79">
        <v>5.2</v>
      </c>
      <c r="W97" s="79">
        <f t="shared" si="61"/>
        <v>1.5999999999999996</v>
      </c>
      <c r="X97" s="162"/>
    </row>
    <row r="98" spans="1:24" x14ac:dyDescent="0.2">
      <c r="A98" s="163"/>
      <c r="B98" s="76">
        <f t="shared" si="63"/>
        <v>44228</v>
      </c>
      <c r="C98" s="77">
        <v>10.68</v>
      </c>
      <c r="D98" s="77">
        <v>8.57</v>
      </c>
      <c r="E98" s="77">
        <f t="shared" si="59"/>
        <v>10.68</v>
      </c>
      <c r="F98" s="77">
        <f t="shared" si="60"/>
        <v>9.625</v>
      </c>
      <c r="G98" s="158"/>
      <c r="H98" s="161"/>
      <c r="I98" s="78">
        <f t="shared" si="57"/>
        <v>45413</v>
      </c>
      <c r="J98" s="79"/>
      <c r="K98" s="79"/>
      <c r="L98" s="79">
        <f t="shared" si="54"/>
        <v>0</v>
      </c>
      <c r="M98" s="79"/>
      <c r="N98" s="79"/>
      <c r="O98" s="79">
        <f t="shared" si="39"/>
        <v>0.93374999999999986</v>
      </c>
      <c r="P98" s="80"/>
      <c r="Q98" s="156"/>
      <c r="R98" s="78">
        <f t="shared" si="62"/>
        <v>43525</v>
      </c>
      <c r="S98" s="79">
        <v>4.97</v>
      </c>
      <c r="T98" s="79">
        <v>7.25</v>
      </c>
      <c r="U98" s="79">
        <f t="shared" si="58"/>
        <v>7.25</v>
      </c>
      <c r="V98" s="79">
        <v>6.35</v>
      </c>
      <c r="W98" s="79">
        <f t="shared" si="61"/>
        <v>0.90000000000000036</v>
      </c>
      <c r="X98" s="162"/>
    </row>
    <row r="99" spans="1:24" x14ac:dyDescent="0.2">
      <c r="A99" s="163"/>
      <c r="B99" s="76">
        <f t="shared" si="63"/>
        <v>44256</v>
      </c>
      <c r="C99" s="77">
        <v>11.1</v>
      </c>
      <c r="D99" s="77">
        <v>8.66</v>
      </c>
      <c r="E99" s="77">
        <f t="shared" si="59"/>
        <v>11.1</v>
      </c>
      <c r="F99" s="77">
        <f t="shared" si="60"/>
        <v>9.879999999999999</v>
      </c>
      <c r="G99" s="158"/>
      <c r="H99" s="161"/>
      <c r="I99" s="78">
        <f t="shared" si="57"/>
        <v>45444</v>
      </c>
      <c r="J99" s="79"/>
      <c r="K99" s="79"/>
      <c r="L99" s="79">
        <f t="shared" si="54"/>
        <v>0</v>
      </c>
      <c r="M99" s="79"/>
      <c r="N99" s="79"/>
      <c r="O99" s="79">
        <f t="shared" si="39"/>
        <v>0.92166666666666675</v>
      </c>
      <c r="P99" s="80"/>
      <c r="Q99" s="156"/>
      <c r="R99" s="78">
        <f t="shared" si="62"/>
        <v>43556</v>
      </c>
      <c r="S99" s="79">
        <v>6.35</v>
      </c>
      <c r="T99" s="79">
        <v>7.05</v>
      </c>
      <c r="U99" s="79">
        <f t="shared" si="58"/>
        <v>7.05</v>
      </c>
      <c r="V99" s="79">
        <v>7.34</v>
      </c>
      <c r="W99" s="79">
        <f t="shared" si="61"/>
        <v>-0.29000000000000004</v>
      </c>
      <c r="X99" s="162"/>
    </row>
    <row r="100" spans="1:24" x14ac:dyDescent="0.2">
      <c r="A100" s="163"/>
      <c r="B100" s="76">
        <f t="shared" si="63"/>
        <v>44287</v>
      </c>
      <c r="C100" s="77">
        <v>10.19</v>
      </c>
      <c r="D100" s="77">
        <v>8.33</v>
      </c>
      <c r="E100" s="77">
        <f t="shared" si="59"/>
        <v>10.19</v>
      </c>
      <c r="F100" s="77">
        <f t="shared" si="60"/>
        <v>9.26</v>
      </c>
      <c r="G100" s="158"/>
      <c r="H100" s="161"/>
      <c r="I100" s="78">
        <f t="shared" si="57"/>
        <v>45474</v>
      </c>
      <c r="J100" s="79"/>
      <c r="K100" s="79"/>
      <c r="L100" s="79">
        <f t="shared" si="54"/>
        <v>0</v>
      </c>
      <c r="M100" s="79"/>
      <c r="N100" s="79"/>
      <c r="O100" s="79">
        <f t="shared" si="39"/>
        <v>0.88624999999999998</v>
      </c>
      <c r="P100" s="80"/>
      <c r="Q100" s="156"/>
      <c r="R100" s="78">
        <f t="shared" si="62"/>
        <v>43586</v>
      </c>
      <c r="S100" s="79">
        <v>7.14</v>
      </c>
      <c r="T100" s="79">
        <v>7.02</v>
      </c>
      <c r="U100" s="79">
        <f t="shared" si="58"/>
        <v>7.14</v>
      </c>
      <c r="V100" s="79">
        <v>7.65</v>
      </c>
      <c r="W100" s="79">
        <f t="shared" si="61"/>
        <v>-0.51000000000000068</v>
      </c>
      <c r="X100" s="162"/>
    </row>
    <row r="101" spans="1:24" x14ac:dyDescent="0.2">
      <c r="A101" s="163"/>
      <c r="B101" s="76">
        <f t="shared" si="63"/>
        <v>44317</v>
      </c>
      <c r="C101" s="77">
        <v>10.75</v>
      </c>
      <c r="D101" s="77">
        <v>8.8800000000000008</v>
      </c>
      <c r="E101" s="77">
        <f t="shared" si="59"/>
        <v>10.75</v>
      </c>
      <c r="F101" s="77">
        <f t="shared" si="60"/>
        <v>9.8150000000000013</v>
      </c>
      <c r="G101" s="158"/>
      <c r="H101" s="160"/>
      <c r="I101" s="112"/>
      <c r="J101" s="113"/>
      <c r="K101" s="113"/>
      <c r="L101" s="85"/>
      <c r="M101" s="85"/>
      <c r="N101" s="85"/>
      <c r="O101" s="80"/>
      <c r="P101" s="80"/>
      <c r="Q101" s="156"/>
      <c r="R101" s="78">
        <f t="shared" si="62"/>
        <v>43617</v>
      </c>
      <c r="S101" s="79">
        <v>7.74</v>
      </c>
      <c r="T101" s="79">
        <v>7.56</v>
      </c>
      <c r="U101" s="79">
        <f t="shared" si="58"/>
        <v>7.74</v>
      </c>
      <c r="V101" s="79">
        <v>7.22</v>
      </c>
      <c r="W101" s="79">
        <f t="shared" si="61"/>
        <v>0.52000000000000046</v>
      </c>
      <c r="X101" s="162"/>
    </row>
    <row r="102" spans="1:24" x14ac:dyDescent="0.2">
      <c r="A102" s="163"/>
      <c r="B102" s="76">
        <f t="shared" si="63"/>
        <v>44348</v>
      </c>
      <c r="C102" s="77">
        <v>12.73</v>
      </c>
      <c r="D102" s="77">
        <v>9.42</v>
      </c>
      <c r="E102" s="77">
        <f t="shared" si="59"/>
        <v>12.73</v>
      </c>
      <c r="F102" s="77">
        <f t="shared" si="60"/>
        <v>11.074999999999999</v>
      </c>
      <c r="G102" s="158"/>
      <c r="H102" s="160"/>
      <c r="I102" s="112"/>
      <c r="J102" s="113"/>
      <c r="K102" s="113"/>
      <c r="L102" s="85"/>
      <c r="M102" s="85"/>
      <c r="N102" s="85"/>
      <c r="O102" s="80"/>
      <c r="P102" s="80"/>
      <c r="Q102" s="156"/>
      <c r="R102" s="78">
        <f t="shared" si="62"/>
        <v>43647</v>
      </c>
      <c r="S102" s="79">
        <v>7.09</v>
      </c>
      <c r="T102" s="79">
        <v>7.78</v>
      </c>
      <c r="U102" s="79">
        <f t="shared" si="58"/>
        <v>7.78</v>
      </c>
      <c r="V102" s="79">
        <v>8.4499999999999993</v>
      </c>
      <c r="W102" s="79">
        <f t="shared" si="61"/>
        <v>-0.66999999999999904</v>
      </c>
      <c r="X102" s="162"/>
    </row>
    <row r="103" spans="1:24" ht="13.5" thickBot="1" x14ac:dyDescent="0.25">
      <c r="A103" s="163"/>
      <c r="B103" s="76">
        <f t="shared" si="63"/>
        <v>44378</v>
      </c>
      <c r="C103" s="77">
        <v>10.59</v>
      </c>
      <c r="D103" s="77">
        <v>9.83</v>
      </c>
      <c r="E103" s="77">
        <f t="shared" si="59"/>
        <v>10.59</v>
      </c>
      <c r="F103" s="77">
        <f t="shared" si="60"/>
        <v>10.210000000000001</v>
      </c>
      <c r="G103" s="159"/>
      <c r="H103" s="160"/>
      <c r="I103" s="112"/>
      <c r="J103" s="113"/>
      <c r="K103" s="113"/>
      <c r="L103" s="85"/>
      <c r="M103" s="85"/>
      <c r="N103" s="85"/>
      <c r="O103" s="80"/>
      <c r="P103" s="80"/>
      <c r="Q103" s="156"/>
      <c r="R103" s="78">
        <f t="shared" si="62"/>
        <v>43678</v>
      </c>
      <c r="S103" s="79">
        <v>8.27</v>
      </c>
      <c r="T103" s="79">
        <v>7.87</v>
      </c>
      <c r="U103" s="79">
        <f t="shared" si="58"/>
        <v>8.27</v>
      </c>
      <c r="V103" s="79">
        <v>8.6</v>
      </c>
      <c r="W103" s="79">
        <f t="shared" si="61"/>
        <v>-0.33000000000000007</v>
      </c>
      <c r="X103" s="162"/>
    </row>
    <row r="104" spans="1:24" ht="13.5" thickBot="1" x14ac:dyDescent="0.25">
      <c r="A104" s="89"/>
      <c r="B104" s="90" t="s">
        <v>35</v>
      </c>
      <c r="C104" s="91">
        <f>AVERAGE(C81:C103)</f>
        <v>11.829999999999998</v>
      </c>
      <c r="D104" s="91">
        <f>AVERAGE(D81:D103)</f>
        <v>8.2352173913043476</v>
      </c>
      <c r="E104" s="91">
        <f>AVERAGE(E81:E103)</f>
        <v>11.829999999999998</v>
      </c>
      <c r="F104" s="91">
        <f>AVERAGE(F81:F103)</f>
        <v>10.032608695652172</v>
      </c>
      <c r="G104" s="92">
        <f>ROUNDDOWN(E104-F104,2)</f>
        <v>1.79</v>
      </c>
      <c r="H104" s="93"/>
      <c r="I104" s="112"/>
      <c r="J104" s="113"/>
      <c r="K104" s="113"/>
      <c r="L104" s="85"/>
      <c r="M104" s="85"/>
      <c r="N104" s="85"/>
      <c r="O104" s="80"/>
      <c r="P104" s="80"/>
      <c r="Q104" s="156"/>
      <c r="R104" s="78">
        <f t="shared" si="62"/>
        <v>43709</v>
      </c>
      <c r="S104" s="79">
        <v>8.49</v>
      </c>
      <c r="T104" s="79">
        <v>7.76</v>
      </c>
      <c r="U104" s="79">
        <f t="shared" si="58"/>
        <v>8.49</v>
      </c>
      <c r="V104" s="79">
        <v>9.91</v>
      </c>
      <c r="W104" s="79">
        <f t="shared" si="61"/>
        <v>-1.42</v>
      </c>
      <c r="X104" s="94"/>
    </row>
    <row r="105" spans="1:24" x14ac:dyDescent="0.2">
      <c r="A105" s="164" t="s">
        <v>45</v>
      </c>
      <c r="B105" s="114">
        <v>44044</v>
      </c>
      <c r="C105" s="115">
        <v>18.079999999999998</v>
      </c>
      <c r="D105" s="115">
        <v>7.12</v>
      </c>
      <c r="E105" s="116">
        <f t="shared" ref="E105:E128" si="64">MAX(C105:D105)</f>
        <v>18.079999999999998</v>
      </c>
      <c r="F105" s="116">
        <f t="shared" ref="F105:F128" si="65">AVERAGE(C105:D105)</f>
        <v>12.6</v>
      </c>
      <c r="G105" s="158" t="s">
        <v>30</v>
      </c>
      <c r="H105" s="160"/>
      <c r="I105" s="112"/>
      <c r="J105" s="113"/>
      <c r="K105" s="113"/>
      <c r="L105" s="85"/>
      <c r="M105" s="85"/>
      <c r="N105" s="85"/>
      <c r="O105" s="80"/>
      <c r="P105" s="80"/>
      <c r="Q105" s="156"/>
      <c r="R105" s="78">
        <f t="shared" si="62"/>
        <v>43739</v>
      </c>
      <c r="S105" s="79">
        <v>9.26</v>
      </c>
      <c r="T105" s="79">
        <v>7.84</v>
      </c>
      <c r="U105" s="79">
        <f t="shared" si="58"/>
        <v>9.26</v>
      </c>
      <c r="V105" s="79">
        <v>10.68</v>
      </c>
      <c r="W105" s="79">
        <f t="shared" si="61"/>
        <v>-1.42</v>
      </c>
      <c r="X105" s="162"/>
    </row>
    <row r="106" spans="1:24" x14ac:dyDescent="0.2">
      <c r="A106" s="164"/>
      <c r="B106" s="114">
        <f t="shared" ref="B106:B128" si="66">EDATE(B105,1)</f>
        <v>44075</v>
      </c>
      <c r="C106" s="115">
        <v>17.43</v>
      </c>
      <c r="D106" s="115">
        <v>7.13</v>
      </c>
      <c r="E106" s="116">
        <f t="shared" si="64"/>
        <v>17.43</v>
      </c>
      <c r="F106" s="116">
        <f t="shared" si="65"/>
        <v>12.28</v>
      </c>
      <c r="G106" s="158"/>
      <c r="H106" s="160"/>
      <c r="I106" s="112"/>
      <c r="J106" s="113"/>
      <c r="K106" s="113"/>
      <c r="L106" s="85"/>
      <c r="M106" s="85"/>
      <c r="N106" s="85"/>
      <c r="O106" s="85"/>
      <c r="P106" s="85"/>
      <c r="Q106" s="156"/>
      <c r="R106" s="78">
        <f t="shared" si="62"/>
        <v>43770</v>
      </c>
      <c r="S106" s="79">
        <v>10.42</v>
      </c>
      <c r="T106" s="79">
        <v>8.32</v>
      </c>
      <c r="U106" s="79">
        <f t="shared" si="58"/>
        <v>10.42</v>
      </c>
      <c r="V106" s="79">
        <v>12.78</v>
      </c>
      <c r="W106" s="79">
        <f t="shared" si="61"/>
        <v>-2.3599999999999994</v>
      </c>
      <c r="X106" s="162"/>
    </row>
    <row r="107" spans="1:24" x14ac:dyDescent="0.2">
      <c r="A107" s="164"/>
      <c r="B107" s="114">
        <f t="shared" si="66"/>
        <v>44105</v>
      </c>
      <c r="C107" s="115">
        <v>11.01</v>
      </c>
      <c r="D107" s="115">
        <v>7.45</v>
      </c>
      <c r="E107" s="116">
        <f t="shared" si="64"/>
        <v>11.01</v>
      </c>
      <c r="F107" s="116">
        <f t="shared" si="65"/>
        <v>9.23</v>
      </c>
      <c r="G107" s="158"/>
      <c r="H107" s="160"/>
      <c r="I107" s="112"/>
      <c r="J107" s="113"/>
      <c r="K107" s="113"/>
      <c r="L107" s="85"/>
      <c r="M107" s="85"/>
      <c r="N107" s="85"/>
      <c r="O107" s="85"/>
      <c r="P107" s="85"/>
      <c r="Q107" s="156"/>
      <c r="R107" s="78">
        <f t="shared" si="62"/>
        <v>43800</v>
      </c>
      <c r="S107" s="79">
        <v>13.01</v>
      </c>
      <c r="T107" s="79">
        <v>8.73</v>
      </c>
      <c r="U107" s="79">
        <f t="shared" si="58"/>
        <v>13.01</v>
      </c>
      <c r="V107" s="79">
        <v>12.11</v>
      </c>
      <c r="W107" s="79">
        <f t="shared" si="61"/>
        <v>0.90000000000000036</v>
      </c>
      <c r="X107" s="162"/>
    </row>
    <row r="108" spans="1:24" x14ac:dyDescent="0.2">
      <c r="A108" s="164"/>
      <c r="B108" s="114">
        <f t="shared" si="66"/>
        <v>44136</v>
      </c>
      <c r="C108" s="115">
        <v>16.07</v>
      </c>
      <c r="D108" s="115">
        <v>8</v>
      </c>
      <c r="E108" s="116">
        <f t="shared" si="64"/>
        <v>16.07</v>
      </c>
      <c r="F108" s="116">
        <f t="shared" si="65"/>
        <v>12.035</v>
      </c>
      <c r="G108" s="158"/>
      <c r="H108" s="160"/>
      <c r="I108" s="112"/>
      <c r="J108" s="113"/>
      <c r="K108" s="113"/>
      <c r="L108" s="85"/>
      <c r="M108" s="85"/>
      <c r="N108" s="85"/>
      <c r="O108" s="85"/>
      <c r="P108" s="85"/>
      <c r="Q108" s="156"/>
      <c r="R108" s="78">
        <f t="shared" si="62"/>
        <v>43831</v>
      </c>
      <c r="S108" s="79">
        <v>12.65</v>
      </c>
      <c r="T108" s="79">
        <v>9.2799999999999994</v>
      </c>
      <c r="U108" s="79">
        <f t="shared" si="58"/>
        <v>12.65</v>
      </c>
      <c r="V108" s="79">
        <v>10.01</v>
      </c>
      <c r="W108" s="79">
        <f t="shared" si="61"/>
        <v>2.6400000000000006</v>
      </c>
      <c r="X108" s="162"/>
    </row>
    <row r="109" spans="1:24" x14ac:dyDescent="0.2">
      <c r="A109" s="164"/>
      <c r="B109" s="114">
        <f t="shared" si="66"/>
        <v>44166</v>
      </c>
      <c r="C109" s="115">
        <v>20.07</v>
      </c>
      <c r="D109" s="115">
        <v>8.2100000000000009</v>
      </c>
      <c r="E109" s="116">
        <f t="shared" si="64"/>
        <v>20.07</v>
      </c>
      <c r="F109" s="116">
        <f t="shared" si="65"/>
        <v>14.14</v>
      </c>
      <c r="G109" s="158"/>
      <c r="H109" s="160"/>
      <c r="I109" s="112"/>
      <c r="J109" s="113"/>
      <c r="K109" s="113"/>
      <c r="L109" s="85"/>
      <c r="M109" s="85"/>
      <c r="N109" s="85"/>
      <c r="O109" s="85"/>
      <c r="P109" s="85"/>
      <c r="Q109" s="156"/>
      <c r="R109" s="78">
        <f t="shared" si="62"/>
        <v>43862</v>
      </c>
      <c r="S109" s="79">
        <v>9.9</v>
      </c>
      <c r="T109" s="79">
        <v>9.5399999999999991</v>
      </c>
      <c r="U109" s="79">
        <f t="shared" si="58"/>
        <v>9.9</v>
      </c>
      <c r="V109" s="79">
        <v>10.43</v>
      </c>
      <c r="W109" s="79">
        <f t="shared" si="61"/>
        <v>-0.52999999999999936</v>
      </c>
      <c r="X109" s="162"/>
    </row>
    <row r="110" spans="1:24" x14ac:dyDescent="0.2">
      <c r="A110" s="164"/>
      <c r="B110" s="114">
        <f t="shared" si="66"/>
        <v>44197</v>
      </c>
      <c r="C110" s="115">
        <v>10.25</v>
      </c>
      <c r="D110" s="115">
        <v>8.33</v>
      </c>
      <c r="E110" s="116">
        <f t="shared" si="64"/>
        <v>10.25</v>
      </c>
      <c r="F110" s="116">
        <f t="shared" si="65"/>
        <v>9.2899999999999991</v>
      </c>
      <c r="G110" s="158"/>
      <c r="H110" s="160"/>
      <c r="I110" s="112"/>
      <c r="J110" s="113"/>
      <c r="K110" s="113"/>
      <c r="L110" s="85"/>
      <c r="M110" s="85"/>
      <c r="N110" s="85"/>
      <c r="O110" s="85"/>
      <c r="P110" s="85"/>
      <c r="Q110" s="156"/>
      <c r="R110" s="78">
        <f t="shared" si="62"/>
        <v>43891</v>
      </c>
      <c r="S110" s="79">
        <v>10.47</v>
      </c>
      <c r="T110" s="79">
        <v>9.68</v>
      </c>
      <c r="U110" s="79">
        <f t="shared" si="58"/>
        <v>10.47</v>
      </c>
      <c r="V110" s="79">
        <v>9.8800000000000008</v>
      </c>
      <c r="W110" s="79">
        <f t="shared" si="61"/>
        <v>0.58999999999999986</v>
      </c>
      <c r="X110" s="162"/>
    </row>
    <row r="111" spans="1:24" x14ac:dyDescent="0.2">
      <c r="A111" s="164"/>
      <c r="B111" s="114">
        <f t="shared" si="66"/>
        <v>44228</v>
      </c>
      <c r="C111" s="115">
        <v>10.68</v>
      </c>
      <c r="D111" s="115">
        <v>8.57</v>
      </c>
      <c r="E111" s="116">
        <f t="shared" si="64"/>
        <v>10.68</v>
      </c>
      <c r="F111" s="116">
        <f t="shared" si="65"/>
        <v>9.625</v>
      </c>
      <c r="G111" s="158"/>
      <c r="H111" s="160"/>
      <c r="I111" s="112"/>
      <c r="J111" s="113"/>
      <c r="K111" s="113"/>
      <c r="L111" s="85"/>
      <c r="M111" s="85"/>
      <c r="N111" s="85"/>
      <c r="O111" s="85"/>
      <c r="P111" s="85"/>
      <c r="Q111" s="156"/>
      <c r="R111" s="78">
        <f t="shared" si="62"/>
        <v>43922</v>
      </c>
      <c r="S111" s="79">
        <v>10.039999999999999</v>
      </c>
      <c r="T111" s="79">
        <v>8.85</v>
      </c>
      <c r="U111" s="79">
        <f t="shared" si="58"/>
        <v>10.039999999999999</v>
      </c>
      <c r="V111" s="79">
        <v>8.75</v>
      </c>
      <c r="W111" s="79">
        <f t="shared" si="61"/>
        <v>1.2899999999999991</v>
      </c>
      <c r="X111" s="162"/>
    </row>
    <row r="112" spans="1:24" x14ac:dyDescent="0.2">
      <c r="A112" s="164"/>
      <c r="B112" s="114">
        <f t="shared" si="66"/>
        <v>44256</v>
      </c>
      <c r="C112" s="115">
        <v>11.1</v>
      </c>
      <c r="D112" s="115">
        <v>8.66</v>
      </c>
      <c r="E112" s="116">
        <f t="shared" si="64"/>
        <v>11.1</v>
      </c>
      <c r="F112" s="116">
        <f t="shared" si="65"/>
        <v>9.879999999999999</v>
      </c>
      <c r="G112" s="158"/>
      <c r="H112" s="160"/>
      <c r="I112" s="112"/>
      <c r="J112" s="113"/>
      <c r="K112" s="113"/>
      <c r="L112" s="85"/>
      <c r="M112" s="85"/>
      <c r="N112" s="85"/>
      <c r="O112" s="85"/>
      <c r="P112" s="85"/>
      <c r="Q112" s="156"/>
      <c r="R112" s="78">
        <f t="shared" si="62"/>
        <v>43952</v>
      </c>
      <c r="S112" s="79">
        <v>8.93</v>
      </c>
      <c r="T112" s="79">
        <v>7.03</v>
      </c>
      <c r="U112" s="79">
        <f t="shared" si="58"/>
        <v>8.93</v>
      </c>
      <c r="V112" s="79">
        <v>7.59</v>
      </c>
      <c r="W112" s="79">
        <f t="shared" si="61"/>
        <v>1.3399999999999999</v>
      </c>
      <c r="X112" s="162"/>
    </row>
    <row r="113" spans="1:24" x14ac:dyDescent="0.2">
      <c r="A113" s="164"/>
      <c r="B113" s="114">
        <f t="shared" si="66"/>
        <v>44287</v>
      </c>
      <c r="C113" s="115">
        <v>10.19</v>
      </c>
      <c r="D113" s="115">
        <v>8.33</v>
      </c>
      <c r="E113" s="116">
        <f t="shared" si="64"/>
        <v>10.19</v>
      </c>
      <c r="F113" s="116">
        <f t="shared" si="65"/>
        <v>9.26</v>
      </c>
      <c r="G113" s="158"/>
      <c r="H113" s="160"/>
      <c r="I113" s="112"/>
      <c r="J113" s="113"/>
      <c r="K113" s="113"/>
      <c r="L113" s="85"/>
      <c r="M113" s="85"/>
      <c r="N113" s="85"/>
      <c r="O113" s="85"/>
      <c r="P113" s="85"/>
      <c r="Q113" s="156"/>
      <c r="R113" s="78">
        <f t="shared" si="62"/>
        <v>43983</v>
      </c>
      <c r="S113" s="79">
        <v>6.68</v>
      </c>
      <c r="T113" s="79">
        <v>5.99</v>
      </c>
      <c r="U113" s="79">
        <f t="shared" si="58"/>
        <v>6.68</v>
      </c>
      <c r="V113" s="79">
        <v>15.06</v>
      </c>
      <c r="W113" s="79">
        <f t="shared" si="61"/>
        <v>-8.3800000000000008</v>
      </c>
      <c r="X113" s="162"/>
    </row>
    <row r="114" spans="1:24" ht="13.5" thickBot="1" x14ac:dyDescent="0.25">
      <c r="A114" s="164"/>
      <c r="B114" s="114">
        <f t="shared" si="66"/>
        <v>44317</v>
      </c>
      <c r="C114" s="115">
        <v>10.75</v>
      </c>
      <c r="D114" s="115">
        <v>8.8800000000000008</v>
      </c>
      <c r="E114" s="116">
        <f t="shared" si="64"/>
        <v>10.75</v>
      </c>
      <c r="F114" s="116">
        <f t="shared" si="65"/>
        <v>9.8150000000000013</v>
      </c>
      <c r="G114" s="158"/>
      <c r="H114" s="160"/>
      <c r="I114" s="112"/>
      <c r="J114" s="113"/>
      <c r="K114" s="113"/>
      <c r="L114" s="85"/>
      <c r="M114" s="85"/>
      <c r="N114" s="85"/>
      <c r="O114" s="85"/>
      <c r="P114" s="85"/>
      <c r="Q114" s="156"/>
      <c r="R114" s="78">
        <f t="shared" si="62"/>
        <v>44013</v>
      </c>
      <c r="S114" s="79">
        <v>13.29</v>
      </c>
      <c r="T114" s="79">
        <v>6.46</v>
      </c>
      <c r="U114" s="95">
        <f t="shared" si="58"/>
        <v>13.29</v>
      </c>
      <c r="V114" s="95">
        <v>18.329999999999998</v>
      </c>
      <c r="W114" s="95">
        <f t="shared" si="61"/>
        <v>-5.0399999999999991</v>
      </c>
      <c r="X114" s="162"/>
    </row>
    <row r="115" spans="1:24" ht="13.5" thickBot="1" x14ac:dyDescent="0.25">
      <c r="A115" s="164"/>
      <c r="B115" s="114">
        <f t="shared" si="66"/>
        <v>44348</v>
      </c>
      <c r="C115" s="115">
        <v>12.73</v>
      </c>
      <c r="D115" s="115">
        <v>9.42</v>
      </c>
      <c r="E115" s="116">
        <f t="shared" si="64"/>
        <v>12.73</v>
      </c>
      <c r="F115" s="116">
        <f t="shared" si="65"/>
        <v>11.074999999999999</v>
      </c>
      <c r="G115" s="158"/>
      <c r="H115" s="160"/>
      <c r="I115" s="112"/>
      <c r="J115" s="113"/>
      <c r="K115" s="113"/>
      <c r="L115" s="85"/>
      <c r="M115" s="85"/>
      <c r="N115" s="85"/>
      <c r="O115" s="85"/>
      <c r="P115" s="85"/>
      <c r="Q115" s="89"/>
      <c r="R115" s="96" t="s">
        <v>38</v>
      </c>
      <c r="S115" s="97">
        <f>AVERAGE(S79:S114)</f>
        <v>7.5836111111111109</v>
      </c>
      <c r="T115" s="97">
        <f>AVERAGE(T79:T114)</f>
        <v>6.7477777777777774</v>
      </c>
      <c r="U115" s="97">
        <f>AVERAGE(U79:U114)</f>
        <v>7.8225000000000007</v>
      </c>
      <c r="V115" s="97">
        <f>AVERAGE(V79:V114)</f>
        <v>8.0336111111111084</v>
      </c>
      <c r="W115" s="98">
        <f>ROUNDDOWN(U115-V115,2)</f>
        <v>-0.21</v>
      </c>
      <c r="X115" s="162"/>
    </row>
    <row r="116" spans="1:24" x14ac:dyDescent="0.2">
      <c r="A116" s="164"/>
      <c r="B116" s="114">
        <f t="shared" si="66"/>
        <v>44378</v>
      </c>
      <c r="C116" s="115">
        <v>10.59</v>
      </c>
      <c r="D116" s="115">
        <v>9.83</v>
      </c>
      <c r="E116" s="116">
        <f t="shared" si="64"/>
        <v>10.59</v>
      </c>
      <c r="F116" s="116">
        <f t="shared" si="65"/>
        <v>10.210000000000001</v>
      </c>
      <c r="G116" s="158"/>
      <c r="H116" s="160"/>
      <c r="I116" s="112"/>
      <c r="J116" s="113"/>
      <c r="K116" s="113"/>
      <c r="L116" s="85"/>
      <c r="M116" s="85"/>
      <c r="N116" s="85"/>
      <c r="O116" s="85"/>
      <c r="P116" s="85"/>
      <c r="Q116" s="156" t="s">
        <v>46</v>
      </c>
      <c r="R116" s="117">
        <v>43313</v>
      </c>
      <c r="S116" s="79">
        <v>5.39</v>
      </c>
      <c r="T116" s="79">
        <v>5.46</v>
      </c>
      <c r="U116" s="118">
        <f t="shared" si="58"/>
        <v>5.46</v>
      </c>
      <c r="V116" s="118">
        <v>6.06</v>
      </c>
      <c r="W116" s="119">
        <f t="shared" si="61"/>
        <v>-0.59999999999999964</v>
      </c>
      <c r="X116" s="162"/>
    </row>
    <row r="117" spans="1:24" x14ac:dyDescent="0.2">
      <c r="A117" s="164"/>
      <c r="B117" s="114">
        <f t="shared" si="66"/>
        <v>44409</v>
      </c>
      <c r="C117" s="115">
        <v>10.039999999999999</v>
      </c>
      <c r="D117" s="115">
        <v>9.67</v>
      </c>
      <c r="E117" s="116">
        <f t="shared" si="64"/>
        <v>10.039999999999999</v>
      </c>
      <c r="F117" s="116">
        <f t="shared" si="65"/>
        <v>9.8550000000000004</v>
      </c>
      <c r="G117" s="158"/>
      <c r="H117" s="160"/>
      <c r="I117" s="112"/>
      <c r="J117" s="113"/>
      <c r="K117" s="113"/>
      <c r="L117" s="85"/>
      <c r="M117" s="85"/>
      <c r="N117" s="85"/>
      <c r="O117" s="85"/>
      <c r="P117" s="85"/>
      <c r="Q117" s="156"/>
      <c r="R117" s="120">
        <f t="shared" si="62"/>
        <v>43344</v>
      </c>
      <c r="S117" s="79">
        <v>5.92</v>
      </c>
      <c r="T117" s="79">
        <v>5.73</v>
      </c>
      <c r="U117" s="121">
        <f t="shared" si="58"/>
        <v>5.92</v>
      </c>
      <c r="V117" s="121">
        <v>7.45</v>
      </c>
      <c r="W117" s="122">
        <f t="shared" si="61"/>
        <v>-1.5300000000000002</v>
      </c>
      <c r="X117" s="162"/>
    </row>
    <row r="118" spans="1:24" x14ac:dyDescent="0.2">
      <c r="A118" s="164"/>
      <c r="B118" s="114">
        <f t="shared" si="66"/>
        <v>44440</v>
      </c>
      <c r="C118" s="115">
        <v>9.68</v>
      </c>
      <c r="D118" s="115">
        <v>9.75</v>
      </c>
      <c r="E118" s="116">
        <f t="shared" si="64"/>
        <v>9.75</v>
      </c>
      <c r="F118" s="116">
        <f t="shared" si="65"/>
        <v>9.7149999999999999</v>
      </c>
      <c r="G118" s="158"/>
      <c r="H118" s="160"/>
      <c r="I118" s="112"/>
      <c r="J118" s="113"/>
      <c r="K118" s="113"/>
      <c r="L118" s="85"/>
      <c r="M118" s="85"/>
      <c r="N118" s="85"/>
      <c r="O118" s="85"/>
      <c r="P118" s="85"/>
      <c r="Q118" s="156"/>
      <c r="R118" s="120">
        <f t="shared" si="62"/>
        <v>43374</v>
      </c>
      <c r="S118" s="79">
        <v>7.71</v>
      </c>
      <c r="T118" s="79">
        <v>6.11</v>
      </c>
      <c r="U118" s="121">
        <f t="shared" si="58"/>
        <v>7.71</v>
      </c>
      <c r="V118" s="121">
        <v>6.83</v>
      </c>
      <c r="W118" s="122">
        <f t="shared" si="61"/>
        <v>0.87999999999999989</v>
      </c>
      <c r="X118" s="162"/>
    </row>
    <row r="119" spans="1:24" x14ac:dyDescent="0.2">
      <c r="A119" s="164"/>
      <c r="B119" s="114">
        <f t="shared" si="66"/>
        <v>44470</v>
      </c>
      <c r="C119" s="115">
        <v>9.9</v>
      </c>
      <c r="D119" s="115">
        <v>9.93</v>
      </c>
      <c r="E119" s="116">
        <f t="shared" si="64"/>
        <v>9.93</v>
      </c>
      <c r="F119" s="116">
        <f t="shared" si="65"/>
        <v>9.9149999999999991</v>
      </c>
      <c r="G119" s="158"/>
      <c r="H119" s="160"/>
      <c r="I119" s="112"/>
      <c r="J119" s="113"/>
      <c r="K119" s="113"/>
      <c r="L119" s="85"/>
      <c r="M119" s="85"/>
      <c r="N119" s="85"/>
      <c r="O119" s="85"/>
      <c r="P119" s="85"/>
      <c r="Q119" s="156"/>
      <c r="R119" s="120">
        <f t="shared" si="62"/>
        <v>43405</v>
      </c>
      <c r="S119" s="79">
        <v>6.81</v>
      </c>
      <c r="T119" s="79">
        <v>6.26</v>
      </c>
      <c r="U119" s="121">
        <f t="shared" si="58"/>
        <v>6.81</v>
      </c>
      <c r="V119" s="121">
        <v>5.76</v>
      </c>
      <c r="W119" s="122">
        <f t="shared" si="61"/>
        <v>1.0499999999999998</v>
      </c>
      <c r="X119" s="162"/>
    </row>
    <row r="120" spans="1:24" x14ac:dyDescent="0.2">
      <c r="A120" s="164"/>
      <c r="B120" s="114">
        <f t="shared" si="66"/>
        <v>44501</v>
      </c>
      <c r="C120" s="115">
        <v>11.45</v>
      </c>
      <c r="D120" s="115">
        <v>10.53</v>
      </c>
      <c r="E120" s="116">
        <f t="shared" si="64"/>
        <v>11.45</v>
      </c>
      <c r="F120" s="116">
        <f t="shared" si="65"/>
        <v>10.989999999999998</v>
      </c>
      <c r="G120" s="158"/>
      <c r="H120" s="160"/>
      <c r="I120" s="112"/>
      <c r="J120" s="113"/>
      <c r="K120" s="113"/>
      <c r="L120" s="85"/>
      <c r="M120" s="85"/>
      <c r="N120" s="85"/>
      <c r="O120" s="85"/>
      <c r="P120" s="85"/>
      <c r="Q120" s="156"/>
      <c r="R120" s="120">
        <f t="shared" si="62"/>
        <v>43435</v>
      </c>
      <c r="S120" s="79">
        <v>5.85</v>
      </c>
      <c r="T120" s="79">
        <v>6.42</v>
      </c>
      <c r="U120" s="121">
        <f t="shared" si="58"/>
        <v>6.42</v>
      </c>
      <c r="V120" s="121">
        <v>5.18</v>
      </c>
      <c r="W120" s="122">
        <f t="shared" si="61"/>
        <v>1.2400000000000002</v>
      </c>
      <c r="X120" s="162"/>
    </row>
    <row r="121" spans="1:24" x14ac:dyDescent="0.2">
      <c r="A121" s="164"/>
      <c r="B121" s="114">
        <f t="shared" si="66"/>
        <v>44531</v>
      </c>
      <c r="C121" s="115">
        <v>11.4</v>
      </c>
      <c r="D121" s="115">
        <v>11.52</v>
      </c>
      <c r="E121" s="116">
        <f t="shared" si="64"/>
        <v>11.52</v>
      </c>
      <c r="F121" s="116">
        <f t="shared" si="65"/>
        <v>11.46</v>
      </c>
      <c r="G121" s="158"/>
      <c r="H121" s="160"/>
      <c r="I121" s="112"/>
      <c r="J121" s="113"/>
      <c r="K121" s="113"/>
      <c r="L121" s="85"/>
      <c r="M121" s="85"/>
      <c r="N121" s="85"/>
      <c r="O121" s="85"/>
      <c r="P121" s="85"/>
      <c r="Q121" s="156"/>
      <c r="R121" s="120">
        <f t="shared" si="62"/>
        <v>43466</v>
      </c>
      <c r="S121" s="79">
        <v>5.16</v>
      </c>
      <c r="T121" s="79">
        <v>6.52</v>
      </c>
      <c r="U121" s="121">
        <f t="shared" si="58"/>
        <v>6.52</v>
      </c>
      <c r="V121" s="121">
        <v>5.41</v>
      </c>
      <c r="W121" s="122">
        <f t="shared" si="61"/>
        <v>1.1099999999999994</v>
      </c>
      <c r="X121" s="162"/>
    </row>
    <row r="122" spans="1:24" x14ac:dyDescent="0.2">
      <c r="A122" s="164"/>
      <c r="B122" s="114">
        <f t="shared" si="66"/>
        <v>44562</v>
      </c>
      <c r="C122" s="115">
        <v>10.73</v>
      </c>
      <c r="D122" s="115">
        <v>12.21</v>
      </c>
      <c r="E122" s="116">
        <f t="shared" si="64"/>
        <v>12.21</v>
      </c>
      <c r="F122" s="116">
        <f t="shared" si="65"/>
        <v>11.47</v>
      </c>
      <c r="G122" s="158"/>
      <c r="H122" s="160"/>
      <c r="I122" s="112"/>
      <c r="J122" s="113"/>
      <c r="K122" s="113"/>
      <c r="L122" s="85"/>
      <c r="M122" s="85"/>
      <c r="N122" s="85"/>
      <c r="O122" s="85"/>
      <c r="P122" s="85"/>
      <c r="Q122" s="156"/>
      <c r="R122" s="120">
        <f t="shared" si="62"/>
        <v>43497</v>
      </c>
      <c r="S122" s="79">
        <v>5.47</v>
      </c>
      <c r="T122" s="79">
        <v>6.8</v>
      </c>
      <c r="U122" s="121">
        <f t="shared" si="58"/>
        <v>6.8</v>
      </c>
      <c r="V122" s="121">
        <v>5.2</v>
      </c>
      <c r="W122" s="122">
        <f t="shared" si="61"/>
        <v>1.5999999999999996</v>
      </c>
      <c r="X122" s="162"/>
    </row>
    <row r="123" spans="1:24" x14ac:dyDescent="0.2">
      <c r="A123" s="164"/>
      <c r="B123" s="114">
        <f t="shared" si="66"/>
        <v>44593</v>
      </c>
      <c r="C123" s="115">
        <v>10.43</v>
      </c>
      <c r="D123" s="115">
        <v>12.97</v>
      </c>
      <c r="E123" s="116">
        <f t="shared" si="64"/>
        <v>12.97</v>
      </c>
      <c r="F123" s="116">
        <f t="shared" si="65"/>
        <v>11.7</v>
      </c>
      <c r="G123" s="158"/>
      <c r="H123" s="160"/>
      <c r="I123" s="112"/>
      <c r="J123" s="113"/>
      <c r="K123" s="113"/>
      <c r="L123" s="85"/>
      <c r="M123" s="85"/>
      <c r="N123" s="85"/>
      <c r="O123" s="85"/>
      <c r="P123" s="85"/>
      <c r="Q123" s="156"/>
      <c r="R123" s="120">
        <f t="shared" si="62"/>
        <v>43525</v>
      </c>
      <c r="S123" s="79">
        <v>4.97</v>
      </c>
      <c r="T123" s="79">
        <v>7.25</v>
      </c>
      <c r="U123" s="121">
        <f t="shared" si="58"/>
        <v>7.25</v>
      </c>
      <c r="V123" s="121">
        <v>6.35</v>
      </c>
      <c r="W123" s="122">
        <f t="shared" si="61"/>
        <v>0.90000000000000036</v>
      </c>
      <c r="X123" s="162"/>
    </row>
    <row r="124" spans="1:24" x14ac:dyDescent="0.2">
      <c r="A124" s="164"/>
      <c r="B124" s="114">
        <f t="shared" si="66"/>
        <v>44621</v>
      </c>
      <c r="C124" s="115">
        <v>10.59</v>
      </c>
      <c r="D124" s="115">
        <v>13.71</v>
      </c>
      <c r="E124" s="116">
        <f t="shared" si="64"/>
        <v>13.71</v>
      </c>
      <c r="F124" s="116">
        <f t="shared" si="65"/>
        <v>12.15</v>
      </c>
      <c r="G124" s="158"/>
      <c r="H124" s="160"/>
      <c r="I124" s="112"/>
      <c r="J124" s="113"/>
      <c r="K124" s="113"/>
      <c r="L124" s="85"/>
      <c r="M124" s="85"/>
      <c r="N124" s="85"/>
      <c r="O124" s="85"/>
      <c r="P124" s="85"/>
      <c r="Q124" s="156"/>
      <c r="R124" s="120">
        <f t="shared" si="62"/>
        <v>43556</v>
      </c>
      <c r="S124" s="79">
        <v>6.35</v>
      </c>
      <c r="T124" s="79">
        <v>7.05</v>
      </c>
      <c r="U124" s="121">
        <f t="shared" si="58"/>
        <v>7.05</v>
      </c>
      <c r="V124" s="121">
        <v>7.34</v>
      </c>
      <c r="W124" s="122">
        <f t="shared" si="61"/>
        <v>-0.29000000000000004</v>
      </c>
      <c r="X124" s="162"/>
    </row>
    <row r="125" spans="1:24" x14ac:dyDescent="0.2">
      <c r="A125" s="164"/>
      <c r="B125" s="114">
        <f t="shared" si="66"/>
        <v>44652</v>
      </c>
      <c r="C125" s="115">
        <v>11.97</v>
      </c>
      <c r="D125" s="115">
        <v>14.51</v>
      </c>
      <c r="E125" s="116">
        <f t="shared" si="64"/>
        <v>14.51</v>
      </c>
      <c r="F125" s="116">
        <f t="shared" si="65"/>
        <v>13.24</v>
      </c>
      <c r="G125" s="158"/>
      <c r="H125" s="160"/>
      <c r="I125" s="112"/>
      <c r="J125" s="113"/>
      <c r="K125" s="113"/>
      <c r="L125" s="85"/>
      <c r="M125" s="85"/>
      <c r="N125" s="85"/>
      <c r="O125" s="85"/>
      <c r="P125" s="85"/>
      <c r="Q125" s="156"/>
      <c r="R125" s="120">
        <f t="shared" si="62"/>
        <v>43586</v>
      </c>
      <c r="S125" s="79">
        <v>7.14</v>
      </c>
      <c r="T125" s="79">
        <v>7.02</v>
      </c>
      <c r="U125" s="121">
        <f t="shared" si="58"/>
        <v>7.14</v>
      </c>
      <c r="V125" s="121">
        <v>7.65</v>
      </c>
      <c r="W125" s="122">
        <f t="shared" si="61"/>
        <v>-0.51000000000000068</v>
      </c>
      <c r="X125" s="162"/>
    </row>
    <row r="126" spans="1:24" x14ac:dyDescent="0.2">
      <c r="A126" s="164"/>
      <c r="B126" s="114">
        <f t="shared" si="66"/>
        <v>44682</v>
      </c>
      <c r="C126" s="115">
        <v>13.68</v>
      </c>
      <c r="D126" s="115">
        <v>14.82</v>
      </c>
      <c r="E126" s="116">
        <f t="shared" si="64"/>
        <v>14.82</v>
      </c>
      <c r="F126" s="116">
        <f t="shared" si="65"/>
        <v>14.25</v>
      </c>
      <c r="G126" s="158"/>
      <c r="H126" s="160"/>
      <c r="I126" s="112"/>
      <c r="J126" s="113"/>
      <c r="K126" s="113"/>
      <c r="L126" s="85"/>
      <c r="M126" s="85"/>
      <c r="N126" s="85"/>
      <c r="O126" s="85"/>
      <c r="P126" s="85"/>
      <c r="Q126" s="156"/>
      <c r="R126" s="120">
        <f t="shared" si="62"/>
        <v>43617</v>
      </c>
      <c r="S126" s="79">
        <v>7.74</v>
      </c>
      <c r="T126" s="79">
        <v>7.56</v>
      </c>
      <c r="U126" s="121">
        <f t="shared" si="58"/>
        <v>7.74</v>
      </c>
      <c r="V126" s="121">
        <v>7.22</v>
      </c>
      <c r="W126" s="122">
        <f t="shared" si="61"/>
        <v>0.52000000000000046</v>
      </c>
      <c r="X126" s="162"/>
    </row>
    <row r="127" spans="1:24" x14ac:dyDescent="0.2">
      <c r="A127" s="164"/>
      <c r="B127" s="114">
        <f t="shared" si="66"/>
        <v>44713</v>
      </c>
      <c r="C127" s="115">
        <v>15.04</v>
      </c>
      <c r="D127" s="115">
        <v>14.8</v>
      </c>
      <c r="E127" s="116">
        <f t="shared" si="64"/>
        <v>15.04</v>
      </c>
      <c r="F127" s="116">
        <f t="shared" si="65"/>
        <v>14.92</v>
      </c>
      <c r="G127" s="158"/>
      <c r="H127" s="160"/>
      <c r="I127" s="112"/>
      <c r="J127" s="113"/>
      <c r="K127" s="113"/>
      <c r="L127" s="85"/>
      <c r="M127" s="85"/>
      <c r="N127" s="85"/>
      <c r="O127" s="85"/>
      <c r="P127" s="85"/>
      <c r="Q127" s="156"/>
      <c r="R127" s="120">
        <f t="shared" si="62"/>
        <v>43647</v>
      </c>
      <c r="S127" s="79">
        <v>7.09</v>
      </c>
      <c r="T127" s="79">
        <v>7.78</v>
      </c>
      <c r="U127" s="121">
        <f t="shared" si="58"/>
        <v>7.78</v>
      </c>
      <c r="V127" s="121">
        <v>8.4499999999999993</v>
      </c>
      <c r="W127" s="122">
        <f t="shared" si="61"/>
        <v>-0.66999999999999904</v>
      </c>
      <c r="X127" s="162"/>
    </row>
    <row r="128" spans="1:24" ht="13.5" thickBot="1" x14ac:dyDescent="0.25">
      <c r="A128" s="164"/>
      <c r="B128" s="123">
        <f t="shared" si="66"/>
        <v>44743</v>
      </c>
      <c r="C128" s="124">
        <v>13.07</v>
      </c>
      <c r="D128" s="124">
        <v>14.72</v>
      </c>
      <c r="E128" s="125">
        <f t="shared" si="64"/>
        <v>14.72</v>
      </c>
      <c r="F128" s="125">
        <f t="shared" si="65"/>
        <v>13.895</v>
      </c>
      <c r="G128" s="159"/>
      <c r="H128" s="160"/>
      <c r="I128" s="112"/>
      <c r="J128" s="113"/>
      <c r="K128" s="113"/>
      <c r="L128" s="85"/>
      <c r="M128" s="85"/>
      <c r="N128" s="85"/>
      <c r="O128" s="85"/>
      <c r="P128" s="85"/>
      <c r="Q128" s="156"/>
      <c r="R128" s="120">
        <f t="shared" si="62"/>
        <v>43678</v>
      </c>
      <c r="S128" s="79">
        <v>8.27</v>
      </c>
      <c r="T128" s="79">
        <v>7.87</v>
      </c>
      <c r="U128" s="121">
        <f t="shared" si="58"/>
        <v>8.27</v>
      </c>
      <c r="V128" s="121">
        <v>8.6</v>
      </c>
      <c r="W128" s="122">
        <f t="shared" si="61"/>
        <v>-0.33000000000000007</v>
      </c>
      <c r="X128" s="162"/>
    </row>
    <row r="129" spans="1:24" ht="13.5" thickBot="1" x14ac:dyDescent="0.25">
      <c r="A129" s="126"/>
      <c r="B129" s="127" t="s">
        <v>35</v>
      </c>
      <c r="C129" s="128">
        <f>AVERAGE(C105:C128)</f>
        <v>12.372083333333334</v>
      </c>
      <c r="D129" s="128">
        <f>AVERAGE(D105:D128)</f>
        <v>10.377916666666668</v>
      </c>
      <c r="E129" s="128">
        <f>AVERAGE(E105:E128)</f>
        <v>12.900833333333336</v>
      </c>
      <c r="F129" s="128">
        <f>AVERAGE(F105:F128)</f>
        <v>11.375</v>
      </c>
      <c r="G129" s="129">
        <f>ROUNDDOWN(E129-F129,2)</f>
        <v>1.52</v>
      </c>
      <c r="H129" s="93"/>
      <c r="I129" s="112"/>
      <c r="J129" s="113"/>
      <c r="K129" s="113"/>
      <c r="L129" s="85"/>
      <c r="M129" s="85"/>
      <c r="N129" s="85"/>
      <c r="O129" s="85"/>
      <c r="P129" s="85"/>
      <c r="Q129" s="156"/>
      <c r="R129" s="120">
        <f t="shared" si="62"/>
        <v>43709</v>
      </c>
      <c r="S129" s="79">
        <v>8.49</v>
      </c>
      <c r="T129" s="79">
        <v>7.76</v>
      </c>
      <c r="U129" s="121">
        <f t="shared" si="58"/>
        <v>8.49</v>
      </c>
      <c r="V129" s="121">
        <v>9.91</v>
      </c>
      <c r="W129" s="122">
        <f t="shared" si="61"/>
        <v>-1.42</v>
      </c>
      <c r="X129" s="94"/>
    </row>
    <row r="130" spans="1:24" x14ac:dyDescent="0.2">
      <c r="A130" s="157" t="s">
        <v>47</v>
      </c>
      <c r="B130" s="130">
        <f>+B117</f>
        <v>44409</v>
      </c>
      <c r="C130" s="131">
        <v>10.039999999999999</v>
      </c>
      <c r="D130" s="131">
        <v>9.67</v>
      </c>
      <c r="E130" s="132">
        <f t="shared" ref="E130:E153" si="67">MAX(C130:D130)</f>
        <v>10.039999999999999</v>
      </c>
      <c r="F130" s="132">
        <f t="shared" ref="F130:F153" si="68">AVERAGE(C130:D130)</f>
        <v>9.8550000000000004</v>
      </c>
      <c r="G130" s="158" t="s">
        <v>30</v>
      </c>
      <c r="H130" s="160"/>
      <c r="I130" s="112"/>
      <c r="J130" s="113"/>
      <c r="K130" s="113"/>
      <c r="L130" s="85"/>
      <c r="M130" s="85"/>
      <c r="N130" s="85"/>
      <c r="O130" s="85"/>
      <c r="P130" s="85"/>
      <c r="Q130" s="156"/>
      <c r="R130" s="120">
        <f t="shared" si="62"/>
        <v>43739</v>
      </c>
      <c r="S130" s="79">
        <v>9.26</v>
      </c>
      <c r="T130" s="79">
        <v>7.84</v>
      </c>
      <c r="U130" s="121">
        <f t="shared" si="58"/>
        <v>9.26</v>
      </c>
      <c r="V130" s="121">
        <v>10.68</v>
      </c>
      <c r="W130" s="122">
        <f t="shared" si="61"/>
        <v>-1.42</v>
      </c>
      <c r="X130" s="162"/>
    </row>
    <row r="131" spans="1:24" x14ac:dyDescent="0.2">
      <c r="A131" s="157"/>
      <c r="B131" s="130">
        <f t="shared" ref="B131:B153" si="69">EDATE(B130,1)</f>
        <v>44440</v>
      </c>
      <c r="C131" s="131">
        <v>9.68</v>
      </c>
      <c r="D131" s="131">
        <v>9.75</v>
      </c>
      <c r="E131" s="132">
        <f t="shared" si="67"/>
        <v>9.75</v>
      </c>
      <c r="F131" s="132">
        <f t="shared" si="68"/>
        <v>9.7149999999999999</v>
      </c>
      <c r="G131" s="158"/>
      <c r="H131" s="160"/>
      <c r="I131" s="112"/>
      <c r="J131" s="113"/>
      <c r="K131" s="113"/>
      <c r="L131" s="85"/>
      <c r="M131" s="85"/>
      <c r="N131" s="85"/>
      <c r="O131" s="85"/>
      <c r="P131" s="85"/>
      <c r="Q131" s="156"/>
      <c r="R131" s="120">
        <f t="shared" si="62"/>
        <v>43770</v>
      </c>
      <c r="S131" s="79">
        <v>10.42</v>
      </c>
      <c r="T131" s="79">
        <v>8.32</v>
      </c>
      <c r="U131" s="121">
        <f t="shared" si="58"/>
        <v>10.42</v>
      </c>
      <c r="V131" s="121">
        <v>12.78</v>
      </c>
      <c r="W131" s="122">
        <f t="shared" si="61"/>
        <v>-2.3599999999999994</v>
      </c>
      <c r="X131" s="162"/>
    </row>
    <row r="132" spans="1:24" x14ac:dyDescent="0.2">
      <c r="A132" s="157"/>
      <c r="B132" s="130">
        <f t="shared" si="69"/>
        <v>44470</v>
      </c>
      <c r="C132" s="131">
        <v>9.9</v>
      </c>
      <c r="D132" s="131">
        <v>9.93</v>
      </c>
      <c r="E132" s="132">
        <f t="shared" si="67"/>
        <v>9.93</v>
      </c>
      <c r="F132" s="132">
        <f t="shared" si="68"/>
        <v>9.9149999999999991</v>
      </c>
      <c r="G132" s="158"/>
      <c r="H132" s="160"/>
      <c r="I132" s="112"/>
      <c r="J132" s="113"/>
      <c r="K132" s="113"/>
      <c r="L132" s="85"/>
      <c r="M132" s="85"/>
      <c r="N132" s="85"/>
      <c r="O132" s="85"/>
      <c r="P132" s="85"/>
      <c r="Q132" s="156"/>
      <c r="R132" s="120">
        <f t="shared" si="62"/>
        <v>43800</v>
      </c>
      <c r="S132" s="79">
        <v>13.01</v>
      </c>
      <c r="T132" s="79">
        <v>8.73</v>
      </c>
      <c r="U132" s="121">
        <f t="shared" si="58"/>
        <v>13.01</v>
      </c>
      <c r="V132" s="121">
        <v>12.11</v>
      </c>
      <c r="W132" s="122">
        <f t="shared" si="61"/>
        <v>0.90000000000000036</v>
      </c>
      <c r="X132" s="162"/>
    </row>
    <row r="133" spans="1:24" x14ac:dyDescent="0.2">
      <c r="A133" s="157"/>
      <c r="B133" s="130">
        <f t="shared" si="69"/>
        <v>44501</v>
      </c>
      <c r="C133" s="131">
        <v>11.45</v>
      </c>
      <c r="D133" s="131">
        <v>10.53</v>
      </c>
      <c r="E133" s="132">
        <f t="shared" si="67"/>
        <v>11.45</v>
      </c>
      <c r="F133" s="132">
        <f t="shared" si="68"/>
        <v>10.989999999999998</v>
      </c>
      <c r="G133" s="158"/>
      <c r="H133" s="160"/>
      <c r="I133" s="112"/>
      <c r="J133" s="113"/>
      <c r="K133" s="113"/>
      <c r="L133" s="85"/>
      <c r="M133" s="85"/>
      <c r="N133" s="85"/>
      <c r="O133" s="85"/>
      <c r="P133" s="85"/>
      <c r="Q133" s="156"/>
      <c r="R133" s="120">
        <f t="shared" si="62"/>
        <v>43831</v>
      </c>
      <c r="S133" s="79">
        <v>12.65</v>
      </c>
      <c r="T133" s="79">
        <v>9.2799999999999994</v>
      </c>
      <c r="U133" s="121">
        <f t="shared" si="58"/>
        <v>12.65</v>
      </c>
      <c r="V133" s="121">
        <v>10.01</v>
      </c>
      <c r="W133" s="122">
        <f t="shared" si="61"/>
        <v>2.6400000000000006</v>
      </c>
      <c r="X133" s="162"/>
    </row>
    <row r="134" spans="1:24" x14ac:dyDescent="0.2">
      <c r="A134" s="157"/>
      <c r="B134" s="130">
        <f t="shared" si="69"/>
        <v>44531</v>
      </c>
      <c r="C134" s="131">
        <v>11.4</v>
      </c>
      <c r="D134" s="131">
        <v>11.52</v>
      </c>
      <c r="E134" s="132">
        <f t="shared" si="67"/>
        <v>11.52</v>
      </c>
      <c r="F134" s="132">
        <f t="shared" si="68"/>
        <v>11.46</v>
      </c>
      <c r="G134" s="158"/>
      <c r="H134" s="160"/>
      <c r="I134" s="112"/>
      <c r="J134" s="113"/>
      <c r="K134" s="113"/>
      <c r="L134" s="85"/>
      <c r="M134" s="85"/>
      <c r="N134" s="85"/>
      <c r="O134" s="85"/>
      <c r="P134" s="85"/>
      <c r="Q134" s="156"/>
      <c r="R134" s="120">
        <f t="shared" si="62"/>
        <v>43862</v>
      </c>
      <c r="S134" s="79">
        <v>9.9</v>
      </c>
      <c r="T134" s="79">
        <v>9.5399999999999991</v>
      </c>
      <c r="U134" s="121">
        <f t="shared" si="58"/>
        <v>9.9</v>
      </c>
      <c r="V134" s="121">
        <v>10.43</v>
      </c>
      <c r="W134" s="122">
        <f t="shared" si="61"/>
        <v>-0.52999999999999936</v>
      </c>
      <c r="X134" s="162"/>
    </row>
    <row r="135" spans="1:24" x14ac:dyDescent="0.2">
      <c r="A135" s="157"/>
      <c r="B135" s="130">
        <f t="shared" si="69"/>
        <v>44562</v>
      </c>
      <c r="C135" s="131">
        <v>10.73</v>
      </c>
      <c r="D135" s="131">
        <v>12.21</v>
      </c>
      <c r="E135" s="132">
        <f t="shared" si="67"/>
        <v>12.21</v>
      </c>
      <c r="F135" s="132">
        <f t="shared" si="68"/>
        <v>11.47</v>
      </c>
      <c r="G135" s="158"/>
      <c r="H135" s="160"/>
      <c r="I135" s="112"/>
      <c r="J135" s="113"/>
      <c r="K135" s="113"/>
      <c r="L135" s="85"/>
      <c r="M135" s="85"/>
      <c r="N135" s="85"/>
      <c r="O135" s="85"/>
      <c r="P135" s="85"/>
      <c r="Q135" s="156"/>
      <c r="R135" s="120">
        <f t="shared" si="62"/>
        <v>43891</v>
      </c>
      <c r="S135" s="79">
        <v>10.47</v>
      </c>
      <c r="T135" s="79">
        <v>9.68</v>
      </c>
      <c r="U135" s="121">
        <f t="shared" si="58"/>
        <v>10.47</v>
      </c>
      <c r="V135" s="121">
        <v>9.8800000000000008</v>
      </c>
      <c r="W135" s="122">
        <f t="shared" si="61"/>
        <v>0.58999999999999986</v>
      </c>
      <c r="X135" s="162"/>
    </row>
    <row r="136" spans="1:24" x14ac:dyDescent="0.2">
      <c r="A136" s="157"/>
      <c r="B136" s="130">
        <f t="shared" si="69"/>
        <v>44593</v>
      </c>
      <c r="C136" s="131">
        <v>10.43</v>
      </c>
      <c r="D136" s="131">
        <v>12.97</v>
      </c>
      <c r="E136" s="132">
        <f t="shared" si="67"/>
        <v>12.97</v>
      </c>
      <c r="F136" s="132">
        <f t="shared" si="68"/>
        <v>11.7</v>
      </c>
      <c r="G136" s="158"/>
      <c r="H136" s="160"/>
      <c r="I136" s="112"/>
      <c r="J136" s="113"/>
      <c r="K136" s="113"/>
      <c r="L136" s="85"/>
      <c r="M136" s="85"/>
      <c r="N136" s="85"/>
      <c r="O136" s="85"/>
      <c r="P136" s="85"/>
      <c r="Q136" s="156"/>
      <c r="R136" s="120">
        <f t="shared" si="62"/>
        <v>43922</v>
      </c>
      <c r="S136" s="79">
        <v>10.039999999999999</v>
      </c>
      <c r="T136" s="79">
        <v>8.85</v>
      </c>
      <c r="U136" s="121">
        <f t="shared" si="58"/>
        <v>10.039999999999999</v>
      </c>
      <c r="V136" s="121">
        <v>8.75</v>
      </c>
      <c r="W136" s="122">
        <f t="shared" si="61"/>
        <v>1.2899999999999991</v>
      </c>
      <c r="X136" s="162"/>
    </row>
    <row r="137" spans="1:24" x14ac:dyDescent="0.2">
      <c r="A137" s="157"/>
      <c r="B137" s="130">
        <f t="shared" si="69"/>
        <v>44621</v>
      </c>
      <c r="C137" s="131">
        <v>10.59</v>
      </c>
      <c r="D137" s="131">
        <v>13.71</v>
      </c>
      <c r="E137" s="132">
        <f t="shared" si="67"/>
        <v>13.71</v>
      </c>
      <c r="F137" s="132">
        <f t="shared" si="68"/>
        <v>12.15</v>
      </c>
      <c r="G137" s="158"/>
      <c r="H137" s="161"/>
      <c r="Q137" s="156"/>
      <c r="R137" s="120">
        <f t="shared" si="62"/>
        <v>43952</v>
      </c>
      <c r="S137" s="79">
        <v>8.93</v>
      </c>
      <c r="T137" s="79">
        <v>7.03</v>
      </c>
      <c r="U137" s="121">
        <f t="shared" si="58"/>
        <v>8.93</v>
      </c>
      <c r="V137" s="121">
        <v>7.59</v>
      </c>
      <c r="W137" s="122">
        <f t="shared" si="61"/>
        <v>1.3399999999999999</v>
      </c>
      <c r="X137" s="158"/>
    </row>
    <row r="138" spans="1:24" x14ac:dyDescent="0.2">
      <c r="A138" s="157"/>
      <c r="B138" s="130">
        <f t="shared" si="69"/>
        <v>44652</v>
      </c>
      <c r="C138" s="131">
        <v>11.97</v>
      </c>
      <c r="D138" s="131">
        <v>14.51</v>
      </c>
      <c r="E138" s="132">
        <f t="shared" si="67"/>
        <v>14.51</v>
      </c>
      <c r="F138" s="132">
        <f t="shared" si="68"/>
        <v>13.24</v>
      </c>
      <c r="G138" s="158"/>
      <c r="H138" s="161"/>
      <c r="Q138" s="156"/>
      <c r="R138" s="120">
        <f t="shared" si="62"/>
        <v>43983</v>
      </c>
      <c r="S138" s="79">
        <v>6.68</v>
      </c>
      <c r="T138" s="79">
        <v>5.99</v>
      </c>
      <c r="U138" s="121">
        <f t="shared" si="58"/>
        <v>6.68</v>
      </c>
      <c r="V138" s="121">
        <v>15.06</v>
      </c>
      <c r="W138" s="122">
        <f t="shared" si="61"/>
        <v>-8.3800000000000008</v>
      </c>
      <c r="X138" s="158"/>
    </row>
    <row r="139" spans="1:24" x14ac:dyDescent="0.2">
      <c r="A139" s="157"/>
      <c r="B139" s="130">
        <f t="shared" si="69"/>
        <v>44682</v>
      </c>
      <c r="C139" s="131">
        <v>13.68</v>
      </c>
      <c r="D139" s="131">
        <v>14.82</v>
      </c>
      <c r="E139" s="132">
        <f t="shared" si="67"/>
        <v>14.82</v>
      </c>
      <c r="F139" s="132">
        <f t="shared" si="68"/>
        <v>14.25</v>
      </c>
      <c r="G139" s="158"/>
      <c r="H139" s="161"/>
      <c r="Q139" s="156"/>
      <c r="R139" s="120">
        <f t="shared" si="62"/>
        <v>44013</v>
      </c>
      <c r="S139" s="79">
        <v>13.29</v>
      </c>
      <c r="T139" s="79">
        <v>6.46</v>
      </c>
      <c r="U139" s="121">
        <f t="shared" si="58"/>
        <v>13.29</v>
      </c>
      <c r="V139" s="121">
        <v>18.329999999999998</v>
      </c>
      <c r="W139" s="122">
        <f t="shared" si="61"/>
        <v>-5.0399999999999991</v>
      </c>
      <c r="X139" s="158"/>
    </row>
    <row r="140" spans="1:24" x14ac:dyDescent="0.2">
      <c r="A140" s="157"/>
      <c r="B140" s="130">
        <f t="shared" si="69"/>
        <v>44713</v>
      </c>
      <c r="C140" s="131">
        <v>15.04</v>
      </c>
      <c r="D140" s="131">
        <v>14.8</v>
      </c>
      <c r="E140" s="132">
        <f t="shared" si="67"/>
        <v>15.04</v>
      </c>
      <c r="F140" s="132">
        <f t="shared" si="68"/>
        <v>14.92</v>
      </c>
      <c r="G140" s="158"/>
      <c r="H140" s="161"/>
      <c r="Q140" s="156"/>
      <c r="R140" s="120">
        <f t="shared" si="62"/>
        <v>44044</v>
      </c>
      <c r="S140" s="79">
        <v>18.079999999999998</v>
      </c>
      <c r="T140" s="79">
        <v>7.12</v>
      </c>
      <c r="U140" s="121">
        <f t="shared" si="58"/>
        <v>18.079999999999998</v>
      </c>
      <c r="V140" s="121">
        <v>14.58</v>
      </c>
      <c r="W140" s="122">
        <f t="shared" si="61"/>
        <v>3.4999999999999982</v>
      </c>
      <c r="X140" s="158"/>
    </row>
    <row r="141" spans="1:24" x14ac:dyDescent="0.2">
      <c r="A141" s="157"/>
      <c r="B141" s="130">
        <f t="shared" si="69"/>
        <v>44743</v>
      </c>
      <c r="C141" s="131">
        <v>13.07</v>
      </c>
      <c r="D141" s="131">
        <v>14.72</v>
      </c>
      <c r="E141" s="132">
        <f t="shared" si="67"/>
        <v>14.72</v>
      </c>
      <c r="F141" s="132">
        <f t="shared" si="68"/>
        <v>13.895</v>
      </c>
      <c r="G141" s="158"/>
      <c r="H141" s="161"/>
      <c r="Q141" s="156"/>
      <c r="R141" s="120">
        <f t="shared" si="62"/>
        <v>44075</v>
      </c>
      <c r="S141" s="79">
        <v>17.43</v>
      </c>
      <c r="T141" s="79">
        <v>7.13</v>
      </c>
      <c r="U141" s="121">
        <f t="shared" si="58"/>
        <v>17.43</v>
      </c>
      <c r="V141" s="121">
        <v>11.25</v>
      </c>
      <c r="W141" s="122">
        <f t="shared" si="61"/>
        <v>6.18</v>
      </c>
      <c r="X141" s="158"/>
    </row>
    <row r="142" spans="1:24" x14ac:dyDescent="0.2">
      <c r="A142" s="157"/>
      <c r="B142" s="130">
        <f t="shared" si="69"/>
        <v>44774</v>
      </c>
      <c r="C142" s="131">
        <v>11.19</v>
      </c>
      <c r="D142" s="131">
        <v>14.83</v>
      </c>
      <c r="E142" s="132">
        <f t="shared" si="67"/>
        <v>14.83</v>
      </c>
      <c r="F142" s="132">
        <f t="shared" si="68"/>
        <v>13.01</v>
      </c>
      <c r="G142" s="158"/>
      <c r="H142" s="161"/>
      <c r="Q142" s="156"/>
      <c r="R142" s="120">
        <f t="shared" si="62"/>
        <v>44105</v>
      </c>
      <c r="S142" s="79">
        <v>11.01</v>
      </c>
      <c r="T142" s="79">
        <v>7.45</v>
      </c>
      <c r="U142" s="121">
        <f t="shared" si="58"/>
        <v>11.01</v>
      </c>
      <c r="V142" s="121">
        <v>16.45</v>
      </c>
      <c r="W142" s="122">
        <f t="shared" si="61"/>
        <v>-5.4399999999999995</v>
      </c>
      <c r="X142" s="158"/>
    </row>
    <row r="143" spans="1:24" x14ac:dyDescent="0.2">
      <c r="A143" s="157"/>
      <c r="B143" s="130">
        <f t="shared" si="69"/>
        <v>44805</v>
      </c>
      <c r="C143" s="131">
        <v>8.84</v>
      </c>
      <c r="D143" s="131">
        <v>13.82</v>
      </c>
      <c r="E143" s="132">
        <f t="shared" si="67"/>
        <v>13.82</v>
      </c>
      <c r="F143" s="132">
        <f t="shared" si="68"/>
        <v>11.33</v>
      </c>
      <c r="G143" s="158"/>
      <c r="H143" s="161"/>
      <c r="Q143" s="156"/>
      <c r="R143" s="120">
        <f t="shared" si="62"/>
        <v>44136</v>
      </c>
      <c r="S143" s="79">
        <v>16.07</v>
      </c>
      <c r="T143" s="79">
        <v>8</v>
      </c>
      <c r="U143" s="121">
        <f t="shared" si="58"/>
        <v>16.07</v>
      </c>
      <c r="V143" s="121">
        <v>18.55</v>
      </c>
      <c r="W143" s="122">
        <f t="shared" si="61"/>
        <v>-2.4800000000000004</v>
      </c>
      <c r="X143" s="158"/>
    </row>
    <row r="144" spans="1:24" x14ac:dyDescent="0.2">
      <c r="A144" s="157"/>
      <c r="B144" s="130">
        <f t="shared" si="69"/>
        <v>44835</v>
      </c>
      <c r="C144" s="131">
        <v>7.04</v>
      </c>
      <c r="D144" s="131">
        <v>12.67</v>
      </c>
      <c r="E144" s="132">
        <f t="shared" si="67"/>
        <v>12.67</v>
      </c>
      <c r="F144" s="132">
        <f t="shared" si="68"/>
        <v>9.8550000000000004</v>
      </c>
      <c r="G144" s="158"/>
      <c r="H144" s="161"/>
      <c r="Q144" s="156"/>
      <c r="R144" s="120">
        <f t="shared" si="62"/>
        <v>44166</v>
      </c>
      <c r="S144" s="79">
        <v>20.07</v>
      </c>
      <c r="T144" s="79">
        <v>8.2100000000000009</v>
      </c>
      <c r="U144" s="121">
        <f t="shared" ref="U144:U151" si="70">MAX(S144:T144)</f>
        <v>20.07</v>
      </c>
      <c r="V144" s="121">
        <v>10.71</v>
      </c>
      <c r="W144" s="122">
        <f t="shared" si="61"/>
        <v>9.36</v>
      </c>
      <c r="X144" s="158"/>
    </row>
    <row r="145" spans="1:24" x14ac:dyDescent="0.2">
      <c r="A145" s="157"/>
      <c r="B145" s="130">
        <f t="shared" si="69"/>
        <v>44866</v>
      </c>
      <c r="C145" s="131">
        <v>9.17</v>
      </c>
      <c r="D145" s="131">
        <v>12.61</v>
      </c>
      <c r="E145" s="132">
        <f t="shared" si="67"/>
        <v>12.61</v>
      </c>
      <c r="F145" s="132">
        <f t="shared" si="68"/>
        <v>10.89</v>
      </c>
      <c r="G145" s="158"/>
      <c r="H145" s="161"/>
      <c r="Q145" s="156"/>
      <c r="R145" s="120">
        <f t="shared" ref="R145:R151" si="71">EDATE(R144,1)</f>
        <v>44197</v>
      </c>
      <c r="S145" s="79">
        <v>10.25</v>
      </c>
      <c r="T145" s="79">
        <v>8.33</v>
      </c>
      <c r="U145" s="121">
        <f t="shared" si="70"/>
        <v>10.25</v>
      </c>
      <c r="V145" s="121">
        <v>10.99</v>
      </c>
      <c r="W145" s="122">
        <f t="shared" ref="W145:W151" si="72">+U145-V145</f>
        <v>-0.74000000000000021</v>
      </c>
      <c r="X145" s="158"/>
    </row>
    <row r="146" spans="1:24" x14ac:dyDescent="0.2">
      <c r="A146" s="157"/>
      <c r="B146" s="130">
        <f t="shared" si="69"/>
        <v>44896</v>
      </c>
      <c r="C146" s="131">
        <v>9.6300000000000008</v>
      </c>
      <c r="D146" s="131">
        <v>11.78</v>
      </c>
      <c r="E146" s="132">
        <f t="shared" si="67"/>
        <v>11.78</v>
      </c>
      <c r="F146" s="132">
        <f t="shared" si="68"/>
        <v>10.705</v>
      </c>
      <c r="G146" s="158"/>
      <c r="H146" s="161"/>
      <c r="Q146" s="156"/>
      <c r="R146" s="120">
        <f t="shared" si="71"/>
        <v>44228</v>
      </c>
      <c r="S146" s="79">
        <v>10.68</v>
      </c>
      <c r="T146" s="79">
        <v>8.57</v>
      </c>
      <c r="U146" s="121">
        <f t="shared" si="70"/>
        <v>10.68</v>
      </c>
      <c r="V146" s="121">
        <v>11.11</v>
      </c>
      <c r="W146" s="122">
        <f t="shared" si="72"/>
        <v>-0.42999999999999972</v>
      </c>
      <c r="X146" s="158"/>
    </row>
    <row r="147" spans="1:24" x14ac:dyDescent="0.2">
      <c r="A147" s="157"/>
      <c r="B147" s="130">
        <f t="shared" si="69"/>
        <v>44927</v>
      </c>
      <c r="C147" s="131">
        <v>9.5399999999999991</v>
      </c>
      <c r="D147" s="131">
        <v>11.62</v>
      </c>
      <c r="E147" s="132">
        <f t="shared" si="67"/>
        <v>11.62</v>
      </c>
      <c r="F147" s="132">
        <f t="shared" si="68"/>
        <v>10.579999999999998</v>
      </c>
      <c r="G147" s="158"/>
      <c r="H147" s="161"/>
      <c r="Q147" s="156"/>
      <c r="R147" s="120">
        <f t="shared" si="71"/>
        <v>44256</v>
      </c>
      <c r="S147" s="79">
        <v>11.1</v>
      </c>
      <c r="T147" s="79">
        <v>8.66</v>
      </c>
      <c r="U147" s="121">
        <f t="shared" si="70"/>
        <v>11.1</v>
      </c>
      <c r="V147" s="121">
        <v>10.51</v>
      </c>
      <c r="W147" s="122">
        <f t="shared" si="72"/>
        <v>0.58999999999999986</v>
      </c>
      <c r="X147" s="158"/>
    </row>
    <row r="148" spans="1:24" x14ac:dyDescent="0.2">
      <c r="A148" s="157"/>
      <c r="B148" s="130">
        <f t="shared" si="69"/>
        <v>44958</v>
      </c>
      <c r="C148" s="131">
        <v>10.28</v>
      </c>
      <c r="D148" s="131">
        <v>11</v>
      </c>
      <c r="E148" s="132">
        <f t="shared" si="67"/>
        <v>11</v>
      </c>
      <c r="F148" s="132">
        <f t="shared" si="68"/>
        <v>10.64</v>
      </c>
      <c r="G148" s="158"/>
      <c r="H148" s="161"/>
      <c r="Q148" s="156"/>
      <c r="R148" s="120">
        <f t="shared" si="71"/>
        <v>44287</v>
      </c>
      <c r="S148" s="79">
        <v>10.19</v>
      </c>
      <c r="T148" s="79">
        <v>8.33</v>
      </c>
      <c r="U148" s="121">
        <f t="shared" si="70"/>
        <v>10.19</v>
      </c>
      <c r="V148" s="121">
        <v>11.24</v>
      </c>
      <c r="W148" s="122">
        <f t="shared" si="72"/>
        <v>-1.0500000000000007</v>
      </c>
      <c r="X148" s="158"/>
    </row>
    <row r="149" spans="1:24" x14ac:dyDescent="0.2">
      <c r="A149" s="157"/>
      <c r="B149" s="130">
        <f t="shared" si="69"/>
        <v>44986</v>
      </c>
      <c r="C149" s="131">
        <v>8.49</v>
      </c>
      <c r="D149" s="131">
        <v>9.6</v>
      </c>
      <c r="E149" s="132">
        <f t="shared" si="67"/>
        <v>9.6</v>
      </c>
      <c r="F149" s="132">
        <f t="shared" si="68"/>
        <v>9.0449999999999999</v>
      </c>
      <c r="G149" s="158"/>
      <c r="H149" s="161"/>
      <c r="Q149" s="156"/>
      <c r="R149" s="120">
        <f t="shared" si="71"/>
        <v>44317</v>
      </c>
      <c r="S149" s="79">
        <v>10.75</v>
      </c>
      <c r="T149" s="79">
        <v>8.8800000000000008</v>
      </c>
      <c r="U149" s="121">
        <f t="shared" si="70"/>
        <v>10.75</v>
      </c>
      <c r="V149" s="121">
        <v>12.45</v>
      </c>
      <c r="W149" s="122">
        <f t="shared" si="72"/>
        <v>-1.6999999999999993</v>
      </c>
      <c r="X149" s="158"/>
    </row>
    <row r="150" spans="1:24" x14ac:dyDescent="0.2">
      <c r="A150" s="157"/>
      <c r="B150" s="130">
        <f t="shared" si="69"/>
        <v>45017</v>
      </c>
      <c r="C150" s="131">
        <v>8.4600000000000009</v>
      </c>
      <c r="D150" s="131">
        <v>9.3699999999999992</v>
      </c>
      <c r="E150" s="132">
        <f t="shared" si="67"/>
        <v>9.3699999999999992</v>
      </c>
      <c r="F150" s="132">
        <f t="shared" si="68"/>
        <v>8.9149999999999991</v>
      </c>
      <c r="G150" s="158"/>
      <c r="H150" s="161"/>
      <c r="Q150" s="156"/>
      <c r="R150" s="120">
        <f t="shared" si="71"/>
        <v>44348</v>
      </c>
      <c r="S150" s="79">
        <v>12.73</v>
      </c>
      <c r="T150" s="79">
        <v>9.42</v>
      </c>
      <c r="U150" s="121">
        <f t="shared" si="70"/>
        <v>12.73</v>
      </c>
      <c r="V150" s="121">
        <v>10.71</v>
      </c>
      <c r="W150" s="122">
        <f t="shared" si="72"/>
        <v>2.0199999999999996</v>
      </c>
      <c r="X150" s="158"/>
    </row>
    <row r="151" spans="1:24" ht="13.5" thickBot="1" x14ac:dyDescent="0.25">
      <c r="A151" s="157"/>
      <c r="B151" s="130">
        <f t="shared" si="69"/>
        <v>45047</v>
      </c>
      <c r="C151" s="131">
        <v>10.37</v>
      </c>
      <c r="D151" s="131">
        <v>9.08</v>
      </c>
      <c r="E151" s="132">
        <f t="shared" si="67"/>
        <v>10.37</v>
      </c>
      <c r="F151" s="132">
        <f t="shared" si="68"/>
        <v>9.7249999999999996</v>
      </c>
      <c r="G151" s="158"/>
      <c r="H151" s="161"/>
      <c r="Q151" s="156"/>
      <c r="R151" s="133">
        <f t="shared" si="71"/>
        <v>44378</v>
      </c>
      <c r="S151" s="79">
        <v>10.59</v>
      </c>
      <c r="T151" s="79">
        <v>9.83</v>
      </c>
      <c r="U151" s="134">
        <f t="shared" si="70"/>
        <v>10.59</v>
      </c>
      <c r="V151" s="134">
        <v>10.199999999999999</v>
      </c>
      <c r="W151" s="135">
        <f t="shared" si="72"/>
        <v>0.39000000000000057</v>
      </c>
      <c r="X151" s="158"/>
    </row>
    <row r="152" spans="1:24" ht="13.5" thickBot="1" x14ac:dyDescent="0.25">
      <c r="A152" s="157"/>
      <c r="B152" s="130">
        <f t="shared" si="69"/>
        <v>45078</v>
      </c>
      <c r="C152" s="131">
        <v>7.17</v>
      </c>
      <c r="D152" s="131">
        <v>8.7799999999999994</v>
      </c>
      <c r="E152" s="132">
        <f t="shared" si="67"/>
        <v>8.7799999999999994</v>
      </c>
      <c r="F152" s="132">
        <f t="shared" si="68"/>
        <v>7.9749999999999996</v>
      </c>
      <c r="G152" s="158"/>
      <c r="H152" s="161"/>
      <c r="Q152" s="89"/>
      <c r="R152" s="96" t="s">
        <v>38</v>
      </c>
      <c r="S152" s="97">
        <f>AVERAGE(S116:S151)</f>
        <v>9.887777777777778</v>
      </c>
      <c r="T152" s="97">
        <f>AVERAGE(T116:T151)</f>
        <v>7.7011111111111115</v>
      </c>
      <c r="U152" s="97">
        <f>AVERAGE(U116:U151)</f>
        <v>10.082222222222221</v>
      </c>
      <c r="V152" s="97">
        <f>AVERAGE(V116:V151)</f>
        <v>10.049444444444443</v>
      </c>
      <c r="W152" s="98">
        <f>ROUNDDOWN(U152-V152,2)</f>
        <v>0.03</v>
      </c>
      <c r="X152" s="158"/>
    </row>
    <row r="153" spans="1:24" ht="13.5" thickBot="1" x14ac:dyDescent="0.25">
      <c r="A153" s="157"/>
      <c r="B153" s="136">
        <f t="shared" si="69"/>
        <v>45108</v>
      </c>
      <c r="C153" s="131">
        <v>5.33</v>
      </c>
      <c r="D153" s="131">
        <v>8.94</v>
      </c>
      <c r="E153" s="137">
        <f t="shared" si="67"/>
        <v>8.94</v>
      </c>
      <c r="F153" s="137">
        <f t="shared" si="68"/>
        <v>7.1349999999999998</v>
      </c>
      <c r="G153" s="159"/>
      <c r="H153" s="161"/>
      <c r="Q153" s="156" t="s">
        <v>48</v>
      </c>
      <c r="R153" s="117">
        <v>43678</v>
      </c>
      <c r="S153" s="79">
        <v>8.27</v>
      </c>
      <c r="T153" s="79">
        <v>7.87</v>
      </c>
      <c r="U153" s="118">
        <f t="shared" ref="U153:U188" si="73">MAX(S153:T153)</f>
        <v>8.27</v>
      </c>
      <c r="V153" s="118">
        <v>8.6</v>
      </c>
      <c r="W153" s="119">
        <f t="shared" ref="W153:W188" si="74">+U153-V153</f>
        <v>-0.33000000000000007</v>
      </c>
      <c r="X153" s="158"/>
    </row>
    <row r="154" spans="1:24" ht="13.5" thickBot="1" x14ac:dyDescent="0.25">
      <c r="A154" s="138"/>
      <c r="B154" s="139" t="s">
        <v>35</v>
      </c>
      <c r="C154" s="140">
        <f>AVERAGE(C130:C153)</f>
        <v>10.145416666666666</v>
      </c>
      <c r="D154" s="140">
        <f>AVERAGE(D130:D153)</f>
        <v>11.801666666666668</v>
      </c>
      <c r="E154" s="140">
        <f>AVERAGE(E130:E153)</f>
        <v>11.919166666666667</v>
      </c>
      <c r="F154" s="140">
        <f>AVERAGE(F130:F153)</f>
        <v>10.973541666666664</v>
      </c>
      <c r="G154" s="141">
        <f>ROUNDDOWN(E154-F154,2)</f>
        <v>0.94</v>
      </c>
      <c r="H154" s="93"/>
      <c r="Q154" s="156"/>
      <c r="R154" s="120">
        <f t="shared" ref="R154:R188" si="75">EDATE(R153,1)</f>
        <v>43709</v>
      </c>
      <c r="S154" s="79">
        <v>8.49</v>
      </c>
      <c r="T154" s="79">
        <v>7.76</v>
      </c>
      <c r="U154" s="121">
        <f t="shared" si="73"/>
        <v>8.49</v>
      </c>
      <c r="V154" s="121">
        <v>9.91</v>
      </c>
      <c r="W154" s="122">
        <f t="shared" si="74"/>
        <v>-1.42</v>
      </c>
      <c r="X154" s="94"/>
    </row>
    <row r="155" spans="1:24" x14ac:dyDescent="0.2">
      <c r="Q155" s="156"/>
      <c r="R155" s="120">
        <f t="shared" si="75"/>
        <v>43739</v>
      </c>
      <c r="S155" s="79">
        <v>9.26</v>
      </c>
      <c r="T155" s="79">
        <v>7.84</v>
      </c>
      <c r="U155" s="121">
        <f t="shared" si="73"/>
        <v>9.26</v>
      </c>
      <c r="V155" s="121">
        <v>10.68</v>
      </c>
      <c r="W155" s="122">
        <f t="shared" si="74"/>
        <v>-1.42</v>
      </c>
    </row>
    <row r="156" spans="1:24" x14ac:dyDescent="0.2">
      <c r="Q156" s="156"/>
      <c r="R156" s="120">
        <f t="shared" si="75"/>
        <v>43770</v>
      </c>
      <c r="S156" s="79">
        <v>10.42</v>
      </c>
      <c r="T156" s="79">
        <v>8.32</v>
      </c>
      <c r="U156" s="121">
        <f t="shared" si="73"/>
        <v>10.42</v>
      </c>
      <c r="V156" s="121">
        <v>12.78</v>
      </c>
      <c r="W156" s="122">
        <f t="shared" si="74"/>
        <v>-2.3599999999999994</v>
      </c>
    </row>
    <row r="157" spans="1:24" x14ac:dyDescent="0.2">
      <c r="Q157" s="156"/>
      <c r="R157" s="120">
        <f t="shared" si="75"/>
        <v>43800</v>
      </c>
      <c r="S157" s="79">
        <v>13.01</v>
      </c>
      <c r="T157" s="79">
        <v>8.73</v>
      </c>
      <c r="U157" s="121">
        <f t="shared" si="73"/>
        <v>13.01</v>
      </c>
      <c r="V157" s="121">
        <v>12.11</v>
      </c>
      <c r="W157" s="122">
        <f t="shared" si="74"/>
        <v>0.90000000000000036</v>
      </c>
    </row>
    <row r="158" spans="1:24" x14ac:dyDescent="0.2">
      <c r="Q158" s="156"/>
      <c r="R158" s="120">
        <f t="shared" si="75"/>
        <v>43831</v>
      </c>
      <c r="S158" s="79">
        <v>12.65</v>
      </c>
      <c r="T158" s="79">
        <v>9.2799999999999994</v>
      </c>
      <c r="U158" s="121">
        <f t="shared" si="73"/>
        <v>12.65</v>
      </c>
      <c r="V158" s="121">
        <v>10.01</v>
      </c>
      <c r="W158" s="122">
        <f t="shared" si="74"/>
        <v>2.6400000000000006</v>
      </c>
    </row>
    <row r="159" spans="1:24" x14ac:dyDescent="0.2">
      <c r="Q159" s="156"/>
      <c r="R159" s="120">
        <f t="shared" si="75"/>
        <v>43862</v>
      </c>
      <c r="S159" s="79">
        <v>9.9</v>
      </c>
      <c r="T159" s="79">
        <v>9.5399999999999991</v>
      </c>
      <c r="U159" s="121">
        <f t="shared" si="73"/>
        <v>9.9</v>
      </c>
      <c r="V159" s="121">
        <v>10.43</v>
      </c>
      <c r="W159" s="122">
        <f t="shared" si="74"/>
        <v>-0.52999999999999936</v>
      </c>
    </row>
    <row r="160" spans="1:24" x14ac:dyDescent="0.2">
      <c r="Q160" s="156"/>
      <c r="R160" s="120">
        <f t="shared" si="75"/>
        <v>43891</v>
      </c>
      <c r="S160" s="79">
        <v>10.47</v>
      </c>
      <c r="T160" s="79">
        <v>9.68</v>
      </c>
      <c r="U160" s="121">
        <f t="shared" si="73"/>
        <v>10.47</v>
      </c>
      <c r="V160" s="121">
        <v>9.8800000000000008</v>
      </c>
      <c r="W160" s="122">
        <f t="shared" si="74"/>
        <v>0.58999999999999986</v>
      </c>
    </row>
    <row r="161" spans="17:23" x14ac:dyDescent="0.2">
      <c r="Q161" s="156"/>
      <c r="R161" s="120">
        <f t="shared" si="75"/>
        <v>43922</v>
      </c>
      <c r="S161" s="79">
        <v>10.039999999999999</v>
      </c>
      <c r="T161" s="79">
        <v>8.85</v>
      </c>
      <c r="U161" s="121">
        <f t="shared" si="73"/>
        <v>10.039999999999999</v>
      </c>
      <c r="V161" s="121">
        <v>8.75</v>
      </c>
      <c r="W161" s="122">
        <f t="shared" si="74"/>
        <v>1.2899999999999991</v>
      </c>
    </row>
    <row r="162" spans="17:23" x14ac:dyDescent="0.2">
      <c r="Q162" s="156"/>
      <c r="R162" s="120">
        <f t="shared" si="75"/>
        <v>43952</v>
      </c>
      <c r="S162" s="79">
        <v>8.93</v>
      </c>
      <c r="T162" s="79">
        <v>7.03</v>
      </c>
      <c r="U162" s="121">
        <f t="shared" si="73"/>
        <v>8.93</v>
      </c>
      <c r="V162" s="121">
        <v>7.59</v>
      </c>
      <c r="W162" s="122">
        <f t="shared" si="74"/>
        <v>1.3399999999999999</v>
      </c>
    </row>
    <row r="163" spans="17:23" x14ac:dyDescent="0.2">
      <c r="Q163" s="156"/>
      <c r="R163" s="120">
        <f t="shared" si="75"/>
        <v>43983</v>
      </c>
      <c r="S163" s="79">
        <v>6.68</v>
      </c>
      <c r="T163" s="79">
        <v>5.99</v>
      </c>
      <c r="U163" s="121">
        <f t="shared" si="73"/>
        <v>6.68</v>
      </c>
      <c r="V163" s="121">
        <v>15.06</v>
      </c>
      <c r="W163" s="122">
        <f t="shared" si="74"/>
        <v>-8.3800000000000008</v>
      </c>
    </row>
    <row r="164" spans="17:23" x14ac:dyDescent="0.2">
      <c r="Q164" s="156"/>
      <c r="R164" s="120">
        <f t="shared" si="75"/>
        <v>44013</v>
      </c>
      <c r="S164" s="79">
        <v>13.29</v>
      </c>
      <c r="T164" s="79">
        <v>6.46</v>
      </c>
      <c r="U164" s="121">
        <f t="shared" si="73"/>
        <v>13.29</v>
      </c>
      <c r="V164" s="121">
        <v>18.329999999999998</v>
      </c>
      <c r="W164" s="122">
        <f t="shared" si="74"/>
        <v>-5.0399999999999991</v>
      </c>
    </row>
    <row r="165" spans="17:23" x14ac:dyDescent="0.2">
      <c r="Q165" s="156"/>
      <c r="R165" s="120">
        <f t="shared" si="75"/>
        <v>44044</v>
      </c>
      <c r="S165" s="79">
        <v>18.079999999999998</v>
      </c>
      <c r="T165" s="79">
        <v>7.12</v>
      </c>
      <c r="U165" s="121">
        <f t="shared" si="73"/>
        <v>18.079999999999998</v>
      </c>
      <c r="V165" s="121">
        <v>14.58</v>
      </c>
      <c r="W165" s="122">
        <f t="shared" si="74"/>
        <v>3.4999999999999982</v>
      </c>
    </row>
    <row r="166" spans="17:23" x14ac:dyDescent="0.2">
      <c r="Q166" s="156"/>
      <c r="R166" s="120">
        <f t="shared" si="75"/>
        <v>44075</v>
      </c>
      <c r="S166" s="79">
        <v>17.43</v>
      </c>
      <c r="T166" s="79">
        <v>7.13</v>
      </c>
      <c r="U166" s="121">
        <f t="shared" si="73"/>
        <v>17.43</v>
      </c>
      <c r="V166" s="121">
        <v>11.25</v>
      </c>
      <c r="W166" s="122">
        <f t="shared" si="74"/>
        <v>6.18</v>
      </c>
    </row>
    <row r="167" spans="17:23" x14ac:dyDescent="0.2">
      <c r="Q167" s="156"/>
      <c r="R167" s="120">
        <f t="shared" si="75"/>
        <v>44105</v>
      </c>
      <c r="S167" s="79">
        <v>11.01</v>
      </c>
      <c r="T167" s="79">
        <v>7.45</v>
      </c>
      <c r="U167" s="121">
        <f t="shared" si="73"/>
        <v>11.01</v>
      </c>
      <c r="V167" s="121">
        <v>16.45</v>
      </c>
      <c r="W167" s="122">
        <f t="shared" si="74"/>
        <v>-5.4399999999999995</v>
      </c>
    </row>
    <row r="168" spans="17:23" x14ac:dyDescent="0.2">
      <c r="Q168" s="156"/>
      <c r="R168" s="120">
        <f t="shared" si="75"/>
        <v>44136</v>
      </c>
      <c r="S168" s="79">
        <v>16.07</v>
      </c>
      <c r="T168" s="79">
        <v>8</v>
      </c>
      <c r="U168" s="121">
        <f t="shared" si="73"/>
        <v>16.07</v>
      </c>
      <c r="V168" s="121">
        <v>18.55</v>
      </c>
      <c r="W168" s="122">
        <f t="shared" si="74"/>
        <v>-2.4800000000000004</v>
      </c>
    </row>
    <row r="169" spans="17:23" x14ac:dyDescent="0.2">
      <c r="Q169" s="156"/>
      <c r="R169" s="120">
        <f t="shared" si="75"/>
        <v>44166</v>
      </c>
      <c r="S169" s="79">
        <v>20.07</v>
      </c>
      <c r="T169" s="79">
        <v>8.2100000000000009</v>
      </c>
      <c r="U169" s="121">
        <f t="shared" si="73"/>
        <v>20.07</v>
      </c>
      <c r="V169" s="121">
        <v>10.71</v>
      </c>
      <c r="W169" s="122">
        <f t="shared" si="74"/>
        <v>9.36</v>
      </c>
    </row>
    <row r="170" spans="17:23" x14ac:dyDescent="0.2">
      <c r="Q170" s="156"/>
      <c r="R170" s="120">
        <f t="shared" si="75"/>
        <v>44197</v>
      </c>
      <c r="S170" s="79">
        <v>10.25</v>
      </c>
      <c r="T170" s="79">
        <v>8.33</v>
      </c>
      <c r="U170" s="121">
        <f t="shared" si="73"/>
        <v>10.25</v>
      </c>
      <c r="V170" s="121">
        <v>10.99</v>
      </c>
      <c r="W170" s="122">
        <f t="shared" si="74"/>
        <v>-0.74000000000000021</v>
      </c>
    </row>
    <row r="171" spans="17:23" x14ac:dyDescent="0.2">
      <c r="Q171" s="156"/>
      <c r="R171" s="120">
        <f t="shared" si="75"/>
        <v>44228</v>
      </c>
      <c r="S171" s="79">
        <v>10.68</v>
      </c>
      <c r="T171" s="79">
        <v>8.57</v>
      </c>
      <c r="U171" s="121">
        <f t="shared" si="73"/>
        <v>10.68</v>
      </c>
      <c r="V171" s="121">
        <v>11.11</v>
      </c>
      <c r="W171" s="122">
        <f t="shared" si="74"/>
        <v>-0.42999999999999972</v>
      </c>
    </row>
    <row r="172" spans="17:23" x14ac:dyDescent="0.2">
      <c r="Q172" s="156"/>
      <c r="R172" s="120">
        <f t="shared" si="75"/>
        <v>44256</v>
      </c>
      <c r="S172" s="79">
        <v>11.1</v>
      </c>
      <c r="T172" s="79">
        <v>8.66</v>
      </c>
      <c r="U172" s="121">
        <f t="shared" si="73"/>
        <v>11.1</v>
      </c>
      <c r="V172" s="121">
        <v>10.51</v>
      </c>
      <c r="W172" s="122">
        <f t="shared" si="74"/>
        <v>0.58999999999999986</v>
      </c>
    </row>
    <row r="173" spans="17:23" x14ac:dyDescent="0.2">
      <c r="Q173" s="156"/>
      <c r="R173" s="120">
        <f t="shared" si="75"/>
        <v>44287</v>
      </c>
      <c r="S173" s="79">
        <v>10.19</v>
      </c>
      <c r="T173" s="79">
        <v>8.33</v>
      </c>
      <c r="U173" s="121">
        <f t="shared" si="73"/>
        <v>10.19</v>
      </c>
      <c r="V173" s="121">
        <v>11.24</v>
      </c>
      <c r="W173" s="122">
        <f t="shared" si="74"/>
        <v>-1.0500000000000007</v>
      </c>
    </row>
    <row r="174" spans="17:23" x14ac:dyDescent="0.2">
      <c r="Q174" s="156"/>
      <c r="R174" s="120">
        <f t="shared" si="75"/>
        <v>44317</v>
      </c>
      <c r="S174" s="79">
        <v>10.75</v>
      </c>
      <c r="T174" s="79">
        <v>8.8800000000000008</v>
      </c>
      <c r="U174" s="121">
        <f t="shared" si="73"/>
        <v>10.75</v>
      </c>
      <c r="V174" s="121">
        <v>12.45</v>
      </c>
      <c r="W174" s="122">
        <f t="shared" si="74"/>
        <v>-1.6999999999999993</v>
      </c>
    </row>
    <row r="175" spans="17:23" x14ac:dyDescent="0.2">
      <c r="Q175" s="156"/>
      <c r="R175" s="120">
        <f t="shared" si="75"/>
        <v>44348</v>
      </c>
      <c r="S175" s="79">
        <v>12.73</v>
      </c>
      <c r="T175" s="79">
        <v>9.42</v>
      </c>
      <c r="U175" s="121">
        <f t="shared" si="73"/>
        <v>12.73</v>
      </c>
      <c r="V175" s="121">
        <v>10.71</v>
      </c>
      <c r="W175" s="122">
        <f t="shared" si="74"/>
        <v>2.0199999999999996</v>
      </c>
    </row>
    <row r="176" spans="17:23" x14ac:dyDescent="0.2">
      <c r="Q176" s="156"/>
      <c r="R176" s="120">
        <f t="shared" si="75"/>
        <v>44378</v>
      </c>
      <c r="S176" s="79">
        <v>10.59</v>
      </c>
      <c r="T176" s="79">
        <v>9.83</v>
      </c>
      <c r="U176" s="121">
        <f t="shared" si="73"/>
        <v>10.59</v>
      </c>
      <c r="V176" s="121">
        <v>10.199999999999999</v>
      </c>
      <c r="W176" s="122">
        <f t="shared" si="74"/>
        <v>0.39000000000000057</v>
      </c>
    </row>
    <row r="177" spans="17:23" x14ac:dyDescent="0.2">
      <c r="Q177" s="156"/>
      <c r="R177" s="120">
        <f t="shared" si="75"/>
        <v>44409</v>
      </c>
      <c r="S177" s="79">
        <v>10.039999999999999</v>
      </c>
      <c r="T177" s="79">
        <v>9.67</v>
      </c>
      <c r="U177" s="121">
        <f t="shared" si="73"/>
        <v>10.039999999999999</v>
      </c>
      <c r="V177" s="121">
        <v>9.82</v>
      </c>
      <c r="W177" s="122">
        <f t="shared" si="74"/>
        <v>0.21999999999999886</v>
      </c>
    </row>
    <row r="178" spans="17:23" x14ac:dyDescent="0.2">
      <c r="Q178" s="156"/>
      <c r="R178" s="120">
        <f t="shared" si="75"/>
        <v>44440</v>
      </c>
      <c r="S178" s="79">
        <v>9.68</v>
      </c>
      <c r="T178" s="79">
        <v>9.75</v>
      </c>
      <c r="U178" s="121">
        <f t="shared" si="73"/>
        <v>9.75</v>
      </c>
      <c r="V178" s="121">
        <v>10.1</v>
      </c>
      <c r="W178" s="122">
        <f t="shared" si="74"/>
        <v>-0.34999999999999964</v>
      </c>
    </row>
    <row r="179" spans="17:23" x14ac:dyDescent="0.2">
      <c r="Q179" s="156"/>
      <c r="R179" s="120">
        <f t="shared" si="75"/>
        <v>44470</v>
      </c>
      <c r="S179" s="79">
        <v>9.9</v>
      </c>
      <c r="T179" s="79">
        <v>9.93</v>
      </c>
      <c r="U179" s="121">
        <f t="shared" si="73"/>
        <v>9.93</v>
      </c>
      <c r="V179" s="121">
        <v>11.44</v>
      </c>
      <c r="W179" s="122">
        <f t="shared" si="74"/>
        <v>-1.5099999999999998</v>
      </c>
    </row>
    <row r="180" spans="17:23" x14ac:dyDescent="0.2">
      <c r="Q180" s="156"/>
      <c r="R180" s="120">
        <f t="shared" si="75"/>
        <v>44501</v>
      </c>
      <c r="S180" s="79">
        <v>11.45</v>
      </c>
      <c r="T180" s="79">
        <v>10.53</v>
      </c>
      <c r="U180" s="121">
        <f t="shared" si="73"/>
        <v>11.45</v>
      </c>
      <c r="V180" s="121">
        <v>10.87</v>
      </c>
      <c r="W180" s="122">
        <f t="shared" si="74"/>
        <v>0.58000000000000007</v>
      </c>
    </row>
    <row r="181" spans="17:23" x14ac:dyDescent="0.2">
      <c r="Q181" s="156"/>
      <c r="R181" s="120">
        <f t="shared" si="75"/>
        <v>44531</v>
      </c>
      <c r="S181" s="79">
        <v>11.4</v>
      </c>
      <c r="T181" s="79">
        <v>11.52</v>
      </c>
      <c r="U181" s="121">
        <f t="shared" si="73"/>
        <v>11.52</v>
      </c>
      <c r="V181" s="121">
        <v>10.71</v>
      </c>
      <c r="W181" s="122">
        <f t="shared" si="74"/>
        <v>0.80999999999999872</v>
      </c>
    </row>
    <row r="182" spans="17:23" x14ac:dyDescent="0.2">
      <c r="Q182" s="156"/>
      <c r="R182" s="120">
        <f t="shared" si="75"/>
        <v>44562</v>
      </c>
      <c r="S182" s="79">
        <v>10.73</v>
      </c>
      <c r="T182" s="79">
        <v>12.21</v>
      </c>
      <c r="U182" s="121">
        <f t="shared" si="73"/>
        <v>12.21</v>
      </c>
      <c r="V182" s="121">
        <v>10.4</v>
      </c>
      <c r="W182" s="122">
        <f t="shared" si="74"/>
        <v>1.8100000000000005</v>
      </c>
    </row>
    <row r="183" spans="17:23" x14ac:dyDescent="0.2">
      <c r="Q183" s="156"/>
      <c r="R183" s="120">
        <f t="shared" si="75"/>
        <v>44593</v>
      </c>
      <c r="S183" s="79">
        <v>10.43</v>
      </c>
      <c r="T183" s="79">
        <v>12.97</v>
      </c>
      <c r="U183" s="121">
        <f t="shared" si="73"/>
        <v>12.97</v>
      </c>
      <c r="V183" s="121">
        <v>10.71</v>
      </c>
      <c r="W183" s="122">
        <f t="shared" si="74"/>
        <v>2.2599999999999998</v>
      </c>
    </row>
    <row r="184" spans="17:23" x14ac:dyDescent="0.2">
      <c r="Q184" s="156"/>
      <c r="R184" s="120">
        <f t="shared" si="75"/>
        <v>44621</v>
      </c>
      <c r="S184" s="79">
        <v>10.59</v>
      </c>
      <c r="T184" s="79">
        <v>13.71</v>
      </c>
      <c r="U184" s="121">
        <f t="shared" si="73"/>
        <v>13.71</v>
      </c>
      <c r="V184" s="121">
        <v>12.04</v>
      </c>
      <c r="W184" s="122">
        <f t="shared" si="74"/>
        <v>1.6700000000000017</v>
      </c>
    </row>
    <row r="185" spans="17:23" x14ac:dyDescent="0.2">
      <c r="Q185" s="156"/>
      <c r="R185" s="120">
        <f t="shared" si="75"/>
        <v>44652</v>
      </c>
      <c r="S185" s="79">
        <v>11.97</v>
      </c>
      <c r="T185" s="79">
        <v>14.51</v>
      </c>
      <c r="U185" s="121">
        <f t="shared" si="73"/>
        <v>14.51</v>
      </c>
      <c r="V185" s="121">
        <v>13.9</v>
      </c>
      <c r="W185" s="122">
        <f t="shared" si="74"/>
        <v>0.60999999999999943</v>
      </c>
    </row>
    <row r="186" spans="17:23" x14ac:dyDescent="0.2">
      <c r="Q186" s="156"/>
      <c r="R186" s="120">
        <f t="shared" si="75"/>
        <v>44682</v>
      </c>
      <c r="S186" s="79">
        <v>13.68</v>
      </c>
      <c r="T186" s="79">
        <v>14.82</v>
      </c>
      <c r="U186" s="121">
        <f t="shared" si="73"/>
        <v>14.82</v>
      </c>
      <c r="V186" s="121">
        <v>14.86</v>
      </c>
      <c r="W186" s="122">
        <f t="shared" si="74"/>
        <v>-3.9999999999999147E-2</v>
      </c>
    </row>
    <row r="187" spans="17:23" x14ac:dyDescent="0.2">
      <c r="Q187" s="156"/>
      <c r="R187" s="120">
        <f t="shared" si="75"/>
        <v>44713</v>
      </c>
      <c r="S187" s="79">
        <v>15.04</v>
      </c>
      <c r="T187" s="79">
        <v>14.8</v>
      </c>
      <c r="U187" s="121">
        <f t="shared" si="73"/>
        <v>15.04</v>
      </c>
      <c r="V187" s="121">
        <v>13.13</v>
      </c>
      <c r="W187" s="122">
        <f t="shared" si="74"/>
        <v>1.9099999999999984</v>
      </c>
    </row>
    <row r="188" spans="17:23" ht="13.5" thickBot="1" x14ac:dyDescent="0.25">
      <c r="Q188" s="156"/>
      <c r="R188" s="133">
        <f t="shared" si="75"/>
        <v>44743</v>
      </c>
      <c r="S188" s="79">
        <v>13.07</v>
      </c>
      <c r="T188" s="79">
        <v>14.72</v>
      </c>
      <c r="U188" s="134">
        <f t="shared" si="73"/>
        <v>14.72</v>
      </c>
      <c r="V188" s="134">
        <v>11.15</v>
      </c>
      <c r="W188" s="135">
        <f t="shared" si="74"/>
        <v>3.5700000000000003</v>
      </c>
    </row>
    <row r="189" spans="17:23" ht="13.5" thickBot="1" x14ac:dyDescent="0.25">
      <c r="Q189" s="89"/>
      <c r="R189" s="96" t="s">
        <v>38</v>
      </c>
      <c r="S189" s="97">
        <f>AVERAGE(S153:S188)</f>
        <v>11.620555555555555</v>
      </c>
      <c r="T189" s="97">
        <f>AVERAGE(T153:T188)</f>
        <v>9.6227777777777774</v>
      </c>
      <c r="U189" s="97">
        <f>AVERAGE(U153:U188)</f>
        <v>11.973055555555554</v>
      </c>
      <c r="V189" s="97">
        <f>AVERAGE(V153:V188)</f>
        <v>11.722499999999998</v>
      </c>
      <c r="W189" s="98">
        <f>ROUNDDOWN(U189-V189,2)</f>
        <v>0.25</v>
      </c>
    </row>
    <row r="190" spans="17:23" x14ac:dyDescent="0.2">
      <c r="Q190" s="142"/>
      <c r="R190" s="112"/>
      <c r="S190" s="113"/>
      <c r="T190" s="113"/>
      <c r="U190" s="85"/>
      <c r="V190" s="85"/>
      <c r="W190" s="85"/>
    </row>
    <row r="191" spans="17:23" x14ac:dyDescent="0.2">
      <c r="Q191" s="142"/>
      <c r="R191" s="112"/>
      <c r="S191" s="113"/>
      <c r="T191" s="113"/>
      <c r="U191" s="85"/>
      <c r="V191" s="85"/>
      <c r="W191" s="85"/>
    </row>
    <row r="192" spans="17:23" x14ac:dyDescent="0.2">
      <c r="Q192" s="142"/>
      <c r="R192" s="112"/>
      <c r="S192" s="113"/>
      <c r="T192" s="113"/>
      <c r="U192" s="85"/>
      <c r="V192" s="85"/>
      <c r="W192" s="85"/>
    </row>
    <row r="193" spans="17:23" x14ac:dyDescent="0.2">
      <c r="Q193" s="142"/>
      <c r="R193" s="112"/>
      <c r="S193" s="113"/>
      <c r="T193" s="113"/>
      <c r="U193" s="85"/>
      <c r="V193" s="85"/>
      <c r="W193" s="85"/>
    </row>
    <row r="194" spans="17:23" x14ac:dyDescent="0.2">
      <c r="Q194" s="142"/>
      <c r="R194" s="112"/>
      <c r="S194" s="113"/>
      <c r="T194" s="113"/>
      <c r="U194" s="85"/>
      <c r="V194" s="85"/>
      <c r="W194" s="85"/>
    </row>
    <row r="195" spans="17:23" x14ac:dyDescent="0.2">
      <c r="Q195" s="142"/>
      <c r="R195" s="112"/>
      <c r="S195" s="113"/>
      <c r="T195" s="113"/>
      <c r="U195" s="85"/>
      <c r="V195" s="85"/>
      <c r="W195" s="85"/>
    </row>
    <row r="196" spans="17:23" x14ac:dyDescent="0.2">
      <c r="Q196" s="142"/>
      <c r="R196" s="112"/>
      <c r="S196" s="113"/>
      <c r="T196" s="113"/>
      <c r="U196" s="85"/>
      <c r="V196" s="85"/>
      <c r="W196" s="85"/>
    </row>
    <row r="197" spans="17:23" x14ac:dyDescent="0.2">
      <c r="Q197" s="142"/>
      <c r="R197" s="112"/>
      <c r="S197" s="113"/>
      <c r="T197" s="113"/>
      <c r="U197" s="85"/>
      <c r="V197" s="85"/>
      <c r="W197" s="85"/>
    </row>
    <row r="198" spans="17:23" x14ac:dyDescent="0.2">
      <c r="Q198" s="142"/>
      <c r="R198" s="112"/>
      <c r="S198" s="113"/>
      <c r="T198" s="113"/>
      <c r="U198" s="85"/>
      <c r="V198" s="85"/>
      <c r="W198" s="85"/>
    </row>
    <row r="199" spans="17:23" x14ac:dyDescent="0.2">
      <c r="Q199" s="142"/>
      <c r="R199" s="112"/>
      <c r="S199" s="113"/>
      <c r="T199" s="113"/>
      <c r="U199" s="85"/>
      <c r="V199" s="85"/>
      <c r="W199" s="85"/>
    </row>
    <row r="200" spans="17:23" x14ac:dyDescent="0.2">
      <c r="Q200" s="142"/>
      <c r="R200" s="112"/>
      <c r="S200" s="113"/>
      <c r="T200" s="113"/>
      <c r="U200" s="85"/>
      <c r="V200" s="85"/>
      <c r="W200" s="85"/>
    </row>
    <row r="201" spans="17:23" x14ac:dyDescent="0.2">
      <c r="Q201" s="142"/>
      <c r="R201" s="112"/>
      <c r="S201" s="113"/>
      <c r="T201" s="113"/>
      <c r="U201" s="85"/>
      <c r="V201" s="85"/>
      <c r="W201" s="85"/>
    </row>
    <row r="202" spans="17:23" x14ac:dyDescent="0.2">
      <c r="Q202" s="142"/>
      <c r="R202" s="112"/>
      <c r="S202" s="113"/>
      <c r="T202" s="113"/>
      <c r="U202" s="85"/>
      <c r="V202" s="85"/>
      <c r="W202" s="85"/>
    </row>
    <row r="203" spans="17:23" x14ac:dyDescent="0.2">
      <c r="Q203" s="142"/>
      <c r="R203" s="112"/>
      <c r="S203" s="113"/>
      <c r="T203" s="113"/>
      <c r="U203" s="85"/>
      <c r="V203" s="85"/>
      <c r="W203" s="85"/>
    </row>
    <row r="204" spans="17:23" x14ac:dyDescent="0.2">
      <c r="Q204" s="142"/>
      <c r="R204" s="112"/>
      <c r="S204" s="113"/>
      <c r="T204" s="113"/>
      <c r="U204" s="85"/>
      <c r="V204" s="85"/>
      <c r="W204" s="85"/>
    </row>
    <row r="205" spans="17:23" x14ac:dyDescent="0.2">
      <c r="Q205" s="94"/>
      <c r="R205" s="112"/>
      <c r="S205" s="113"/>
      <c r="T205" s="113"/>
      <c r="U205" s="85"/>
      <c r="V205" s="85"/>
      <c r="W205" s="85"/>
    </row>
    <row r="206" spans="17:23" x14ac:dyDescent="0.2">
      <c r="Q206" s="142"/>
      <c r="R206" s="112"/>
      <c r="S206" s="113"/>
      <c r="T206" s="113"/>
      <c r="U206" s="85"/>
      <c r="V206" s="85"/>
      <c r="W206" s="85"/>
    </row>
    <row r="207" spans="17:23" x14ac:dyDescent="0.2">
      <c r="Q207" s="142"/>
      <c r="R207" s="112"/>
      <c r="S207" s="113"/>
      <c r="T207" s="113"/>
      <c r="U207" s="85"/>
      <c r="V207" s="85"/>
      <c r="W207" s="85"/>
    </row>
    <row r="208" spans="17:23" x14ac:dyDescent="0.2">
      <c r="Q208" s="142"/>
      <c r="R208" s="112"/>
      <c r="S208" s="113"/>
      <c r="T208" s="113"/>
      <c r="U208" s="85"/>
      <c r="V208" s="85"/>
      <c r="W208" s="85"/>
    </row>
    <row r="209" spans="17:23" x14ac:dyDescent="0.2">
      <c r="Q209" s="142"/>
      <c r="R209" s="112"/>
      <c r="S209" s="113"/>
      <c r="T209" s="113"/>
      <c r="U209" s="85"/>
      <c r="V209" s="85"/>
      <c r="W209" s="85"/>
    </row>
    <row r="210" spans="17:23" x14ac:dyDescent="0.2">
      <c r="Q210" s="142"/>
      <c r="R210" s="112"/>
      <c r="S210" s="113"/>
      <c r="T210" s="113"/>
      <c r="U210" s="85"/>
      <c r="V210" s="85"/>
      <c r="W210" s="85"/>
    </row>
    <row r="211" spans="17:23" x14ac:dyDescent="0.2">
      <c r="Q211" s="142"/>
      <c r="R211" s="112"/>
      <c r="S211" s="113"/>
      <c r="T211" s="113"/>
      <c r="U211" s="85"/>
      <c r="V211" s="85"/>
      <c r="W211" s="85"/>
    </row>
    <row r="212" spans="17:23" x14ac:dyDescent="0.2">
      <c r="Q212" s="142"/>
      <c r="R212" s="112"/>
      <c r="S212" s="113"/>
      <c r="T212" s="113"/>
      <c r="U212" s="85"/>
      <c r="V212" s="85"/>
      <c r="W212" s="85"/>
    </row>
    <row r="213" spans="17:23" x14ac:dyDescent="0.2">
      <c r="Q213" s="143"/>
    </row>
    <row r="214" spans="17:23" x14ac:dyDescent="0.2">
      <c r="Q214" s="143"/>
    </row>
    <row r="215" spans="17:23" x14ac:dyDescent="0.2">
      <c r="Q215" s="143"/>
    </row>
    <row r="216" spans="17:23" x14ac:dyDescent="0.2">
      <c r="Q216" s="143"/>
    </row>
    <row r="217" spans="17:23" x14ac:dyDescent="0.2">
      <c r="Q217" s="143"/>
    </row>
    <row r="218" spans="17:23" x14ac:dyDescent="0.2">
      <c r="Q218" s="143"/>
    </row>
    <row r="219" spans="17:23" x14ac:dyDescent="0.2">
      <c r="Q219" s="143"/>
    </row>
    <row r="220" spans="17:23" x14ac:dyDescent="0.2">
      <c r="Q220" s="143"/>
    </row>
    <row r="221" spans="17:23" x14ac:dyDescent="0.2">
      <c r="Q221" s="143"/>
    </row>
    <row r="222" spans="17:23" x14ac:dyDescent="0.2">
      <c r="Q222" s="143"/>
    </row>
    <row r="223" spans="17:23" x14ac:dyDescent="0.2">
      <c r="Q223" s="143"/>
    </row>
    <row r="224" spans="17:23" x14ac:dyDescent="0.2">
      <c r="Q224" s="143"/>
    </row>
    <row r="225" spans="17:17" x14ac:dyDescent="0.2">
      <c r="Q225" s="143"/>
    </row>
    <row r="226" spans="17:17" x14ac:dyDescent="0.2">
      <c r="Q226" s="143"/>
    </row>
    <row r="227" spans="17:17" x14ac:dyDescent="0.2">
      <c r="Q227" s="143"/>
    </row>
    <row r="228" spans="17:17" x14ac:dyDescent="0.2">
      <c r="Q228" s="143"/>
    </row>
    <row r="229" spans="17:17" x14ac:dyDescent="0.2">
      <c r="Q229" s="143"/>
    </row>
    <row r="230" spans="17:17" x14ac:dyDescent="0.2">
      <c r="Q230" s="94"/>
    </row>
  </sheetData>
  <sheetProtection algorithmName="SHA-512" hashValue="jvERlOkG/X8c8DrKmfe2TnFWnP0ZUY8cVf8Vuyh/gpsSEI8sGzQUGsuEtMh+ythMIg3Nv+YLNxxDND/4gCaSGw==" saltValue="bLYlI1HY1pJf1D4HlGCoMg==" spinCount="100000" sheet="1" objects="1" scenarios="1"/>
  <mergeCells count="33">
    <mergeCell ref="B1:F1"/>
    <mergeCell ref="I1:O1"/>
    <mergeCell ref="R1:W1"/>
    <mergeCell ref="A5:A28"/>
    <mergeCell ref="G5:G28"/>
    <mergeCell ref="H5:H28"/>
    <mergeCell ref="Q5:Q40"/>
    <mergeCell ref="X5:X28"/>
    <mergeCell ref="Y5:Y60"/>
    <mergeCell ref="A30:A53"/>
    <mergeCell ref="G30:G53"/>
    <mergeCell ref="H30:H53"/>
    <mergeCell ref="X30:X53"/>
    <mergeCell ref="Q42:Q77"/>
    <mergeCell ref="A55:A78"/>
    <mergeCell ref="G55:G78"/>
    <mergeCell ref="H55:H78"/>
    <mergeCell ref="X55:X78"/>
    <mergeCell ref="Q79:Q114"/>
    <mergeCell ref="A80:A103"/>
    <mergeCell ref="G80:G103"/>
    <mergeCell ref="H80:H103"/>
    <mergeCell ref="X80:X103"/>
    <mergeCell ref="A105:A128"/>
    <mergeCell ref="G105:G128"/>
    <mergeCell ref="H105:H128"/>
    <mergeCell ref="X105:X128"/>
    <mergeCell ref="Q116:Q151"/>
    <mergeCell ref="A130:A153"/>
    <mergeCell ref="G130:G153"/>
    <mergeCell ref="H130:H153"/>
    <mergeCell ref="X130:X153"/>
    <mergeCell ref="Q153:Q188"/>
  </mergeCells>
  <pageMargins left="0.7" right="0.7" top="0.75" bottom="0.75" header="0.3" footer="0.3"/>
  <pageSetup orientation="portrait" r:id="rId1"/>
  <headerFooter>
    <oddHeader>&amp;RNMPF - 32</oddHeader>
    <oddFooter>&amp;LPrepared by: Sara Dorland&amp;R&amp;P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089C-5979-481E-9E57-A5587EC7135A}">
  <dimension ref="A1:AK230"/>
  <sheetViews>
    <sheetView topLeftCell="Q1" zoomScale="84" zoomScaleNormal="84" workbookViewId="0">
      <pane xSplit="1" ySplit="4" topLeftCell="R5" activePane="bottomRight" state="frozen"/>
      <selection activeCell="Z5" sqref="A5:XFD5"/>
      <selection pane="topRight" activeCell="Z5" sqref="A5:XFD5"/>
      <selection pane="bottomLeft" activeCell="Z5" sqref="A5:XFD5"/>
      <selection pane="bottomRight" activeCell="AN34" sqref="AN34"/>
    </sheetView>
  </sheetViews>
  <sheetFormatPr defaultRowHeight="15" x14ac:dyDescent="0.25"/>
  <cols>
    <col min="1" max="1" width="3.7109375" hidden="1" customWidth="1"/>
    <col min="2" max="2" width="12.42578125" hidden="1" customWidth="1"/>
    <col min="3" max="6" width="14.28515625" hidden="1" customWidth="1"/>
    <col min="7" max="7" width="6.85546875" hidden="1" customWidth="1"/>
    <col min="8" max="8" width="3.7109375" hidden="1" customWidth="1"/>
    <col min="9" max="9" width="12.42578125" hidden="1" customWidth="1"/>
    <col min="10" max="13" width="14.28515625" hidden="1" customWidth="1"/>
    <col min="14" max="15" width="10.42578125" hidden="1" customWidth="1"/>
    <col min="16" max="16" width="3.7109375" hidden="1" customWidth="1"/>
    <col min="17" max="17" width="3.7109375" bestFit="1" customWidth="1"/>
    <col min="18" max="18" width="12.42578125" customWidth="1"/>
    <col min="19" max="22" width="14.28515625" customWidth="1"/>
    <col min="23" max="23" width="10.42578125" bestFit="1" customWidth="1"/>
    <col min="24" max="24" width="7.5703125" hidden="1" customWidth="1"/>
    <col min="25" max="25" width="3.5703125" hidden="1" customWidth="1"/>
    <col min="26" max="26" width="12.7109375" hidden="1" customWidth="1"/>
    <col min="27" max="27" width="13" hidden="1" customWidth="1"/>
    <col min="28" max="28" width="9.7109375" hidden="1" customWidth="1"/>
    <col min="29" max="29" width="12.7109375" hidden="1" customWidth="1"/>
    <col min="30" max="30" width="13.42578125" hidden="1" customWidth="1"/>
    <col min="31" max="31" width="13" hidden="1" customWidth="1"/>
    <col min="32" max="32" width="13.140625" hidden="1" customWidth="1"/>
    <col min="33" max="33" width="12.42578125" hidden="1" customWidth="1"/>
    <col min="34" max="34" width="9.28515625" hidden="1" customWidth="1"/>
    <col min="35" max="35" width="8.28515625" hidden="1" customWidth="1"/>
    <col min="36" max="36" width="0" hidden="1" customWidth="1"/>
  </cols>
  <sheetData>
    <row r="1" spans="1:37" x14ac:dyDescent="0.25">
      <c r="B1" s="154" t="s">
        <v>49</v>
      </c>
      <c r="C1" s="154"/>
      <c r="D1" s="154"/>
      <c r="E1" s="154"/>
      <c r="F1" s="154"/>
      <c r="I1" s="154" t="s">
        <v>50</v>
      </c>
      <c r="J1" s="154"/>
      <c r="K1" s="154"/>
      <c r="L1" s="154"/>
      <c r="M1" s="154"/>
      <c r="N1" s="154"/>
      <c r="O1" s="154"/>
      <c r="R1" s="155" t="s">
        <v>51</v>
      </c>
      <c r="S1" s="155"/>
      <c r="T1" s="155"/>
      <c r="U1" s="155"/>
      <c r="V1" s="155"/>
      <c r="W1" s="155"/>
    </row>
    <row r="2" spans="1:37" x14ac:dyDescent="0.25">
      <c r="B2" s="1"/>
      <c r="C2" s="1" t="s">
        <v>0</v>
      </c>
      <c r="D2" s="1" t="s">
        <v>1</v>
      </c>
      <c r="E2" s="1" t="s">
        <v>2</v>
      </c>
      <c r="F2" s="1" t="s">
        <v>3</v>
      </c>
      <c r="I2" s="1"/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/>
      <c r="R2" s="1"/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Y2" s="2"/>
      <c r="Z2" s="1"/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1" t="s">
        <v>7</v>
      </c>
      <c r="AI2" s="1" t="s">
        <v>8</v>
      </c>
    </row>
    <row r="3" spans="1:37" x14ac:dyDescent="0.25">
      <c r="B3" s="1"/>
      <c r="C3" s="1"/>
      <c r="D3" s="1"/>
      <c r="E3" s="1"/>
      <c r="F3" s="1"/>
      <c r="I3" s="1"/>
      <c r="J3" s="1"/>
      <c r="K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Y3" s="2"/>
      <c r="Z3" s="1"/>
      <c r="AA3" s="1"/>
      <c r="AB3" s="1"/>
      <c r="AC3" s="1" t="s">
        <v>9</v>
      </c>
      <c r="AD3" s="1" t="s">
        <v>10</v>
      </c>
      <c r="AE3" s="1" t="s">
        <v>11</v>
      </c>
      <c r="AF3" s="1" t="s">
        <v>12</v>
      </c>
      <c r="AG3" s="1" t="s">
        <v>13</v>
      </c>
      <c r="AH3" s="1"/>
      <c r="AI3" s="1"/>
    </row>
    <row r="4" spans="1:37" ht="75" x14ac:dyDescent="0.25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/>
      <c r="R4" s="3" t="s">
        <v>14</v>
      </c>
      <c r="S4" s="3" t="s">
        <v>15</v>
      </c>
      <c r="T4" s="3" t="s">
        <v>16</v>
      </c>
      <c r="U4" s="3" t="s">
        <v>17</v>
      </c>
      <c r="V4" s="3" t="s">
        <v>21</v>
      </c>
      <c r="W4" s="3" t="s">
        <v>19</v>
      </c>
      <c r="Y4" s="2"/>
      <c r="Z4" s="3" t="s">
        <v>22</v>
      </c>
      <c r="AA4" s="3" t="s">
        <v>15</v>
      </c>
      <c r="AB4" s="3" t="s">
        <v>16</v>
      </c>
      <c r="AC4" s="3" t="s">
        <v>23</v>
      </c>
      <c r="AD4" s="3" t="s">
        <v>17</v>
      </c>
      <c r="AE4" s="3" t="s">
        <v>24</v>
      </c>
      <c r="AF4" s="3" t="s">
        <v>25</v>
      </c>
      <c r="AG4" s="3" t="s">
        <v>26</v>
      </c>
      <c r="AH4" s="3" t="s">
        <v>27</v>
      </c>
      <c r="AI4" s="3" t="s">
        <v>28</v>
      </c>
    </row>
    <row r="5" spans="1:37" ht="14.45" customHeight="1" x14ac:dyDescent="0.25">
      <c r="A5" s="151" t="s">
        <v>29</v>
      </c>
      <c r="B5" s="4">
        <v>42583</v>
      </c>
      <c r="C5" s="5">
        <v>6.16</v>
      </c>
      <c r="D5" s="5">
        <v>6.01</v>
      </c>
      <c r="E5" s="5">
        <f t="shared" ref="E5:E28" si="0">MAX(C5:D5)</f>
        <v>6.16</v>
      </c>
      <c r="F5" s="5">
        <f t="shared" ref="F5:F28" si="1">AVERAGE(C5:D5)</f>
        <v>6.085</v>
      </c>
      <c r="G5" s="146" t="s">
        <v>30</v>
      </c>
      <c r="H5" s="149"/>
      <c r="I5" s="6">
        <v>42583</v>
      </c>
      <c r="J5" s="7">
        <v>6.16</v>
      </c>
      <c r="K5" s="7">
        <v>6.01</v>
      </c>
      <c r="L5" s="7">
        <f t="shared" ref="L5:L68" si="2">MAX(J5:K5)</f>
        <v>6.16</v>
      </c>
      <c r="M5" s="7">
        <f t="shared" ref="M5:M68" si="3">AVERAGE(J5:K5)</f>
        <v>6.085</v>
      </c>
      <c r="N5" s="7">
        <f>+L5-M5</f>
        <v>7.5000000000000178E-2</v>
      </c>
      <c r="O5" s="7"/>
      <c r="P5" s="8"/>
      <c r="Q5" s="144" t="s">
        <v>31</v>
      </c>
      <c r="R5" s="6">
        <v>42217</v>
      </c>
      <c r="S5" s="7">
        <v>9.1300000000000008</v>
      </c>
      <c r="T5" s="7">
        <v>6.12</v>
      </c>
      <c r="U5" s="7">
        <f t="shared" ref="U5:U40" si="4">MAX(S5:T5)</f>
        <v>9.1300000000000008</v>
      </c>
      <c r="V5" s="7">
        <v>8.64</v>
      </c>
      <c r="W5" s="7">
        <f>+U5-V5</f>
        <v>0.49000000000000021</v>
      </c>
      <c r="X5" s="150"/>
      <c r="Y5" s="153" t="s">
        <v>32</v>
      </c>
      <c r="Z5" s="9">
        <v>43586</v>
      </c>
      <c r="AA5" s="10">
        <v>7.14</v>
      </c>
      <c r="AB5" s="10">
        <v>7.02</v>
      </c>
      <c r="AC5" s="11">
        <f t="shared" ref="AC5:AC12" si="5">AVERAGE(AA5:AB5)+0.74</f>
        <v>7.82</v>
      </c>
      <c r="AD5" s="11">
        <f t="shared" ref="AD5:AD12" si="6">MAX(AA5:AB5)</f>
        <v>7.14</v>
      </c>
      <c r="AE5" s="11">
        <f t="shared" ref="AE5:AE12" si="7">MAX(0.74,$G$29)+AVERAGE(AA5:AB5)</f>
        <v>7.82</v>
      </c>
      <c r="AF5" s="11">
        <f>VLOOKUP(Z5,$I$5:$O$100,7,FALSE)+AVERAGE(AA5:AB5)</f>
        <v>7.7750000000000004</v>
      </c>
      <c r="AG5" s="11">
        <f>+AH5+$W$41</f>
        <v>7.94</v>
      </c>
      <c r="AH5" s="12">
        <v>7.65</v>
      </c>
      <c r="AI5" s="12">
        <v>7.55</v>
      </c>
      <c r="AJ5" s="13"/>
      <c r="AK5" s="13"/>
    </row>
    <row r="6" spans="1:37" x14ac:dyDescent="0.25">
      <c r="A6" s="151"/>
      <c r="B6" s="4">
        <f>EDATE(B5,1)</f>
        <v>42614</v>
      </c>
      <c r="C6" s="5">
        <v>8.17</v>
      </c>
      <c r="D6" s="5">
        <v>6.09</v>
      </c>
      <c r="E6" s="5">
        <f t="shared" si="0"/>
        <v>8.17</v>
      </c>
      <c r="F6" s="5">
        <f t="shared" si="1"/>
        <v>7.13</v>
      </c>
      <c r="G6" s="146"/>
      <c r="H6" s="149"/>
      <c r="I6" s="6">
        <f>EDATE(I5,1)</f>
        <v>42614</v>
      </c>
      <c r="J6" s="7">
        <v>8.17</v>
      </c>
      <c r="K6" s="7">
        <v>6.09</v>
      </c>
      <c r="L6" s="7">
        <f t="shared" si="2"/>
        <v>8.17</v>
      </c>
      <c r="M6" s="7">
        <f t="shared" si="3"/>
        <v>7.13</v>
      </c>
      <c r="N6" s="7">
        <f t="shared" ref="N6:N69" si="8">+L6-M6</f>
        <v>1.04</v>
      </c>
      <c r="O6" s="7"/>
      <c r="P6" s="8"/>
      <c r="Q6" s="144"/>
      <c r="R6" s="6">
        <f>EDATE(R5,1)</f>
        <v>42248</v>
      </c>
      <c r="S6" s="7">
        <v>9.08</v>
      </c>
      <c r="T6" s="7">
        <v>5.21</v>
      </c>
      <c r="U6" s="7">
        <f t="shared" si="4"/>
        <v>9.08</v>
      </c>
      <c r="V6" s="7">
        <v>6.41</v>
      </c>
      <c r="W6" s="7">
        <f t="shared" ref="W6:W40" si="9">+U6-V6</f>
        <v>2.67</v>
      </c>
      <c r="X6" s="150"/>
      <c r="Y6" s="153"/>
      <c r="Z6" s="9">
        <f t="shared" ref="Z6:Z59" si="10">EDATE(Z5,1)</f>
        <v>43617</v>
      </c>
      <c r="AA6" s="10">
        <v>7.74</v>
      </c>
      <c r="AB6" s="10">
        <v>7.56</v>
      </c>
      <c r="AC6" s="11">
        <f t="shared" si="5"/>
        <v>8.39</v>
      </c>
      <c r="AD6" s="11">
        <f t="shared" si="6"/>
        <v>7.74</v>
      </c>
      <c r="AE6" s="11">
        <f t="shared" si="7"/>
        <v>8.39</v>
      </c>
      <c r="AF6" s="11">
        <f t="shared" ref="AF6:AF12" si="11">O39+AVERAGE(AA6:AB6)</f>
        <v>8.2864705882352947</v>
      </c>
      <c r="AG6" s="11">
        <f t="shared" ref="AG6:AG12" si="12">+AH6+$W$41</f>
        <v>7.51</v>
      </c>
      <c r="AH6" s="12">
        <v>7.22</v>
      </c>
      <c r="AI6" s="12">
        <v>7.8</v>
      </c>
      <c r="AJ6" s="13"/>
      <c r="AK6" s="13"/>
    </row>
    <row r="7" spans="1:37" x14ac:dyDescent="0.25">
      <c r="A7" s="151"/>
      <c r="B7" s="4">
        <f t="shared" ref="B7:B28" si="13">EDATE(B6,1)</f>
        <v>42644</v>
      </c>
      <c r="C7" s="5">
        <v>8.7799999999999994</v>
      </c>
      <c r="D7" s="5">
        <v>6.44</v>
      </c>
      <c r="E7" s="5">
        <f t="shared" si="0"/>
        <v>8.7799999999999994</v>
      </c>
      <c r="F7" s="5">
        <f t="shared" si="1"/>
        <v>7.6099999999999994</v>
      </c>
      <c r="G7" s="146"/>
      <c r="H7" s="149"/>
      <c r="I7" s="6">
        <f t="shared" ref="I7:I70" si="14">EDATE(I6,1)</f>
        <v>42644</v>
      </c>
      <c r="J7" s="7">
        <v>8.7799999999999994</v>
      </c>
      <c r="K7" s="7">
        <v>6.44</v>
      </c>
      <c r="L7" s="7">
        <f t="shared" si="2"/>
        <v>8.7799999999999994</v>
      </c>
      <c r="M7" s="7">
        <f t="shared" si="3"/>
        <v>7.6099999999999994</v>
      </c>
      <c r="N7" s="7">
        <f t="shared" si="8"/>
        <v>1.17</v>
      </c>
      <c r="O7" s="7"/>
      <c r="P7" s="8"/>
      <c r="Q7" s="144"/>
      <c r="R7" s="6">
        <f t="shared" ref="R7:R40" si="15">EDATE(R6,1)</f>
        <v>42278</v>
      </c>
      <c r="S7" s="7">
        <v>6.57</v>
      </c>
      <c r="T7" s="7">
        <v>5.76</v>
      </c>
      <c r="U7" s="7">
        <f t="shared" si="4"/>
        <v>6.57</v>
      </c>
      <c r="V7" s="7">
        <v>5.47</v>
      </c>
      <c r="W7" s="7">
        <f t="shared" si="9"/>
        <v>1.1000000000000005</v>
      </c>
      <c r="X7" s="150"/>
      <c r="Y7" s="153"/>
      <c r="Z7" s="9">
        <f t="shared" si="10"/>
        <v>43647</v>
      </c>
      <c r="AA7" s="10">
        <v>7.09</v>
      </c>
      <c r="AB7" s="10">
        <v>7.78</v>
      </c>
      <c r="AC7" s="11">
        <f t="shared" si="5"/>
        <v>8.1750000000000007</v>
      </c>
      <c r="AD7" s="11">
        <f t="shared" si="6"/>
        <v>7.78</v>
      </c>
      <c r="AE7" s="11">
        <f t="shared" si="7"/>
        <v>8.1750000000000007</v>
      </c>
      <c r="AF7" s="11">
        <f t="shared" si="11"/>
        <v>8.0179411764705879</v>
      </c>
      <c r="AG7" s="11">
        <f t="shared" si="12"/>
        <v>8.7399999999999984</v>
      </c>
      <c r="AH7" s="12">
        <v>8.4499999999999993</v>
      </c>
      <c r="AI7" s="12">
        <v>7.77</v>
      </c>
      <c r="AJ7" s="13"/>
      <c r="AK7" s="13"/>
    </row>
    <row r="8" spans="1:37" x14ac:dyDescent="0.25">
      <c r="A8" s="151"/>
      <c r="B8" s="4">
        <f t="shared" si="13"/>
        <v>42675</v>
      </c>
      <c r="C8" s="5">
        <v>7.79</v>
      </c>
      <c r="D8" s="5">
        <v>6.77</v>
      </c>
      <c r="E8" s="5">
        <f t="shared" si="0"/>
        <v>7.79</v>
      </c>
      <c r="F8" s="5">
        <f t="shared" si="1"/>
        <v>7.2799999999999994</v>
      </c>
      <c r="G8" s="146"/>
      <c r="H8" s="149"/>
      <c r="I8" s="6">
        <f t="shared" si="14"/>
        <v>42675</v>
      </c>
      <c r="J8" s="7">
        <v>7.79</v>
      </c>
      <c r="K8" s="7">
        <v>6.77</v>
      </c>
      <c r="L8" s="7">
        <f t="shared" si="2"/>
        <v>7.79</v>
      </c>
      <c r="M8" s="7">
        <f t="shared" si="3"/>
        <v>7.2799999999999994</v>
      </c>
      <c r="N8" s="7">
        <f t="shared" si="8"/>
        <v>0.51000000000000068</v>
      </c>
      <c r="O8" s="7"/>
      <c r="P8" s="8"/>
      <c r="Q8" s="144"/>
      <c r="R8" s="6">
        <f t="shared" si="15"/>
        <v>42309</v>
      </c>
      <c r="S8" s="7">
        <v>5.44</v>
      </c>
      <c r="T8" s="7">
        <v>6.65</v>
      </c>
      <c r="U8" s="7">
        <f t="shared" si="4"/>
        <v>6.65</v>
      </c>
      <c r="V8" s="7">
        <v>4.3099999999999996</v>
      </c>
      <c r="W8" s="7">
        <f t="shared" si="9"/>
        <v>2.3400000000000007</v>
      </c>
      <c r="X8" s="150"/>
      <c r="Y8" s="153"/>
      <c r="Z8" s="9">
        <f t="shared" si="10"/>
        <v>43678</v>
      </c>
      <c r="AA8" s="10">
        <v>8.27</v>
      </c>
      <c r="AB8" s="10">
        <v>7.87</v>
      </c>
      <c r="AC8" s="11">
        <f t="shared" si="5"/>
        <v>8.81</v>
      </c>
      <c r="AD8" s="11">
        <f t="shared" si="6"/>
        <v>8.27</v>
      </c>
      <c r="AE8" s="11">
        <f t="shared" si="7"/>
        <v>8.81</v>
      </c>
      <c r="AF8" s="11">
        <f t="shared" si="11"/>
        <v>8.7277083333333341</v>
      </c>
      <c r="AG8" s="11">
        <f t="shared" si="12"/>
        <v>8.8899999999999988</v>
      </c>
      <c r="AH8" s="12">
        <v>8.6</v>
      </c>
      <c r="AI8" s="12">
        <v>7.71</v>
      </c>
      <c r="AJ8" s="13"/>
      <c r="AK8" s="13"/>
    </row>
    <row r="9" spans="1:37" x14ac:dyDescent="0.25">
      <c r="A9" s="151"/>
      <c r="B9" s="4">
        <f t="shared" si="13"/>
        <v>42705</v>
      </c>
      <c r="C9" s="5">
        <v>9.84</v>
      </c>
      <c r="D9" s="5">
        <v>6.62</v>
      </c>
      <c r="E9" s="5">
        <f t="shared" si="0"/>
        <v>9.84</v>
      </c>
      <c r="F9" s="5">
        <f t="shared" si="1"/>
        <v>8.23</v>
      </c>
      <c r="G9" s="146"/>
      <c r="H9" s="149"/>
      <c r="I9" s="6">
        <f t="shared" si="14"/>
        <v>42705</v>
      </c>
      <c r="J9" s="7">
        <v>9.84</v>
      </c>
      <c r="K9" s="7">
        <v>6.62</v>
      </c>
      <c r="L9" s="7">
        <f t="shared" si="2"/>
        <v>9.84</v>
      </c>
      <c r="M9" s="7">
        <f t="shared" si="3"/>
        <v>8.23</v>
      </c>
      <c r="N9" s="7">
        <f t="shared" si="8"/>
        <v>1.6099999999999994</v>
      </c>
      <c r="O9" s="7"/>
      <c r="P9" s="8"/>
      <c r="Q9" s="144"/>
      <c r="R9" s="6">
        <f t="shared" si="15"/>
        <v>42339</v>
      </c>
      <c r="S9" s="7">
        <v>4.6500000000000004</v>
      </c>
      <c r="T9" s="7">
        <v>6.05</v>
      </c>
      <c r="U9" s="7">
        <f t="shared" si="4"/>
        <v>6.05</v>
      </c>
      <c r="V9" s="7">
        <v>4.43</v>
      </c>
      <c r="W9" s="7">
        <f t="shared" si="9"/>
        <v>1.62</v>
      </c>
      <c r="X9" s="150"/>
      <c r="Y9" s="153"/>
      <c r="Z9" s="9">
        <f t="shared" si="10"/>
        <v>43709</v>
      </c>
      <c r="AA9" s="10">
        <v>8.49</v>
      </c>
      <c r="AB9" s="10">
        <v>7.76</v>
      </c>
      <c r="AC9" s="11">
        <f t="shared" si="5"/>
        <v>8.8650000000000002</v>
      </c>
      <c r="AD9" s="11">
        <f t="shared" si="6"/>
        <v>8.49</v>
      </c>
      <c r="AE9" s="11">
        <f t="shared" si="7"/>
        <v>8.8650000000000002</v>
      </c>
      <c r="AF9" s="11">
        <f t="shared" si="11"/>
        <v>8.7810416666666669</v>
      </c>
      <c r="AG9" s="11">
        <f t="shared" si="12"/>
        <v>10.199999999999999</v>
      </c>
      <c r="AH9" s="12">
        <v>9.91</v>
      </c>
      <c r="AI9" s="12">
        <v>7.88</v>
      </c>
      <c r="AJ9" s="13"/>
      <c r="AK9" s="13"/>
    </row>
    <row r="10" spans="1:37" x14ac:dyDescent="0.25">
      <c r="A10" s="151"/>
      <c r="B10" s="4">
        <f t="shared" si="13"/>
        <v>42736</v>
      </c>
      <c r="C10" s="5">
        <v>9.61</v>
      </c>
      <c r="D10" s="5">
        <v>7.07</v>
      </c>
      <c r="E10" s="5">
        <f t="shared" si="0"/>
        <v>9.61</v>
      </c>
      <c r="F10" s="5">
        <f t="shared" si="1"/>
        <v>8.34</v>
      </c>
      <c r="G10" s="146"/>
      <c r="H10" s="149"/>
      <c r="I10" s="6">
        <f t="shared" si="14"/>
        <v>42736</v>
      </c>
      <c r="J10" s="7">
        <v>9.61</v>
      </c>
      <c r="K10" s="7">
        <v>7.07</v>
      </c>
      <c r="L10" s="7">
        <f t="shared" si="2"/>
        <v>9.61</v>
      </c>
      <c r="M10" s="7">
        <f t="shared" si="3"/>
        <v>8.34</v>
      </c>
      <c r="N10" s="7">
        <f t="shared" si="8"/>
        <v>1.2699999999999996</v>
      </c>
      <c r="O10" s="7"/>
      <c r="P10" s="8"/>
      <c r="Q10" s="144"/>
      <c r="R10" s="6">
        <f t="shared" si="15"/>
        <v>42370</v>
      </c>
      <c r="S10" s="7">
        <v>4.04</v>
      </c>
      <c r="T10" s="7">
        <v>5.61</v>
      </c>
      <c r="U10" s="7">
        <f t="shared" si="4"/>
        <v>5.61</v>
      </c>
      <c r="V10" s="7">
        <v>5.85</v>
      </c>
      <c r="W10" s="7">
        <f t="shared" si="9"/>
        <v>-0.23999999999999932</v>
      </c>
      <c r="X10" s="150"/>
      <c r="Y10" s="153"/>
      <c r="Z10" s="9">
        <f t="shared" si="10"/>
        <v>43739</v>
      </c>
      <c r="AA10" s="10">
        <v>9.26</v>
      </c>
      <c r="AB10" s="10">
        <v>7.84</v>
      </c>
      <c r="AC10" s="11">
        <f t="shared" si="5"/>
        <v>9.2900000000000009</v>
      </c>
      <c r="AD10" s="11">
        <f t="shared" si="6"/>
        <v>9.26</v>
      </c>
      <c r="AE10" s="11">
        <f t="shared" si="7"/>
        <v>9.2900000000000009</v>
      </c>
      <c r="AF10" s="11">
        <f t="shared" si="11"/>
        <v>9.1666666666666679</v>
      </c>
      <c r="AG10" s="11">
        <f t="shared" si="12"/>
        <v>10.969999999999999</v>
      </c>
      <c r="AH10" s="12">
        <v>10.68</v>
      </c>
      <c r="AI10" s="12">
        <v>8.27</v>
      </c>
      <c r="AJ10" s="13"/>
      <c r="AK10" s="13"/>
    </row>
    <row r="11" spans="1:37" x14ac:dyDescent="0.25">
      <c r="A11" s="151"/>
      <c r="B11" s="4">
        <f t="shared" si="13"/>
        <v>42767</v>
      </c>
      <c r="C11" s="5">
        <v>8.1999999999999993</v>
      </c>
      <c r="D11" s="5">
        <v>7.59</v>
      </c>
      <c r="E11" s="5">
        <f t="shared" si="0"/>
        <v>8.1999999999999993</v>
      </c>
      <c r="F11" s="5">
        <f t="shared" si="1"/>
        <v>7.8949999999999996</v>
      </c>
      <c r="G11" s="146"/>
      <c r="H11" s="149"/>
      <c r="I11" s="6">
        <f t="shared" si="14"/>
        <v>42767</v>
      </c>
      <c r="J11" s="7">
        <v>8.1999999999999993</v>
      </c>
      <c r="K11" s="7">
        <v>7.59</v>
      </c>
      <c r="L11" s="7">
        <f t="shared" si="2"/>
        <v>8.1999999999999993</v>
      </c>
      <c r="M11" s="7">
        <f t="shared" si="3"/>
        <v>7.8949999999999996</v>
      </c>
      <c r="N11" s="7">
        <f t="shared" si="8"/>
        <v>0.30499999999999972</v>
      </c>
      <c r="O11" s="7"/>
      <c r="P11" s="8"/>
      <c r="Q11" s="144"/>
      <c r="R11" s="6">
        <f t="shared" si="15"/>
        <v>42401</v>
      </c>
      <c r="S11" s="7">
        <v>5.91</v>
      </c>
      <c r="T11" s="7">
        <v>5.47</v>
      </c>
      <c r="U11" s="7">
        <f t="shared" si="4"/>
        <v>5.91</v>
      </c>
      <c r="V11" s="7">
        <v>5.68</v>
      </c>
      <c r="W11" s="7">
        <f t="shared" si="9"/>
        <v>0.23000000000000043</v>
      </c>
      <c r="X11" s="150"/>
      <c r="Y11" s="153"/>
      <c r="Z11" s="9">
        <f t="shared" si="10"/>
        <v>43770</v>
      </c>
      <c r="AA11" s="10">
        <v>10.42</v>
      </c>
      <c r="AB11" s="10">
        <v>8.32</v>
      </c>
      <c r="AC11" s="11">
        <f t="shared" si="5"/>
        <v>10.110000000000001</v>
      </c>
      <c r="AD11" s="11">
        <f t="shared" si="6"/>
        <v>10.42</v>
      </c>
      <c r="AE11" s="11">
        <f t="shared" si="7"/>
        <v>10.110000000000001</v>
      </c>
      <c r="AF11" s="11">
        <f t="shared" si="11"/>
        <v>9.9712500000000013</v>
      </c>
      <c r="AG11" s="11">
        <f t="shared" si="12"/>
        <v>13.069999999999999</v>
      </c>
      <c r="AH11" s="12">
        <v>12.78</v>
      </c>
      <c r="AI11" s="12">
        <v>8.7899999999999991</v>
      </c>
      <c r="AJ11" s="13"/>
      <c r="AK11" s="13"/>
    </row>
    <row r="12" spans="1:37" ht="15.75" thickBot="1" x14ac:dyDescent="0.3">
      <c r="A12" s="151"/>
      <c r="B12" s="4">
        <f t="shared" si="13"/>
        <v>42795</v>
      </c>
      <c r="C12" s="5">
        <v>8.65</v>
      </c>
      <c r="D12" s="5">
        <v>7.3</v>
      </c>
      <c r="E12" s="5">
        <f t="shared" si="0"/>
        <v>8.65</v>
      </c>
      <c r="F12" s="5">
        <f t="shared" si="1"/>
        <v>7.9749999999999996</v>
      </c>
      <c r="G12" s="146"/>
      <c r="H12" s="149"/>
      <c r="I12" s="6">
        <f t="shared" si="14"/>
        <v>42795</v>
      </c>
      <c r="J12" s="7">
        <v>8.65</v>
      </c>
      <c r="K12" s="7">
        <v>7.3</v>
      </c>
      <c r="L12" s="7">
        <f t="shared" si="2"/>
        <v>8.65</v>
      </c>
      <c r="M12" s="7">
        <f t="shared" si="3"/>
        <v>7.9749999999999996</v>
      </c>
      <c r="N12" s="7">
        <f t="shared" si="8"/>
        <v>0.67500000000000071</v>
      </c>
      <c r="O12" s="7"/>
      <c r="P12" s="8"/>
      <c r="Q12" s="144"/>
      <c r="R12" s="6">
        <f t="shared" si="15"/>
        <v>42430</v>
      </c>
      <c r="S12" s="7">
        <v>5.54</v>
      </c>
      <c r="T12" s="7">
        <v>5.35</v>
      </c>
      <c r="U12" s="7">
        <f t="shared" si="4"/>
        <v>5.54</v>
      </c>
      <c r="V12" s="7">
        <v>6.25</v>
      </c>
      <c r="W12" s="7">
        <f t="shared" si="9"/>
        <v>-0.71</v>
      </c>
      <c r="X12" s="150"/>
      <c r="Y12" s="153"/>
      <c r="Z12" s="9">
        <f t="shared" si="10"/>
        <v>43800</v>
      </c>
      <c r="AA12" s="10">
        <v>13.01</v>
      </c>
      <c r="AB12" s="10">
        <v>8.73</v>
      </c>
      <c r="AC12" s="11">
        <f t="shared" si="5"/>
        <v>11.610000000000001</v>
      </c>
      <c r="AD12" s="11">
        <f t="shared" si="6"/>
        <v>13.01</v>
      </c>
      <c r="AE12" s="11">
        <f t="shared" si="7"/>
        <v>11.610000000000001</v>
      </c>
      <c r="AF12" s="11">
        <f t="shared" si="11"/>
        <v>11.461458333333335</v>
      </c>
      <c r="AG12" s="11">
        <f t="shared" si="12"/>
        <v>12.399999999999999</v>
      </c>
      <c r="AH12" s="12">
        <v>12.11</v>
      </c>
      <c r="AI12" s="12">
        <v>9.34</v>
      </c>
      <c r="AJ12" s="13"/>
    </row>
    <row r="13" spans="1:37" ht="15.75" thickBot="1" x14ac:dyDescent="0.3">
      <c r="A13" s="151"/>
      <c r="B13" s="4">
        <f>EDATE(B12,1)</f>
        <v>42826</v>
      </c>
      <c r="C13" s="5">
        <v>7.75</v>
      </c>
      <c r="D13" s="5">
        <v>6.08</v>
      </c>
      <c r="E13" s="5">
        <f t="shared" si="0"/>
        <v>7.75</v>
      </c>
      <c r="F13" s="5">
        <f t="shared" si="1"/>
        <v>6.915</v>
      </c>
      <c r="G13" s="146"/>
      <c r="H13" s="149"/>
      <c r="I13" s="6">
        <f t="shared" si="14"/>
        <v>42826</v>
      </c>
      <c r="J13" s="7">
        <v>7.75</v>
      </c>
      <c r="K13" s="7">
        <v>6.08</v>
      </c>
      <c r="L13" s="7">
        <f t="shared" si="2"/>
        <v>7.75</v>
      </c>
      <c r="M13" s="7">
        <f t="shared" si="3"/>
        <v>6.915</v>
      </c>
      <c r="N13" s="7">
        <f t="shared" si="8"/>
        <v>0.83499999999999996</v>
      </c>
      <c r="O13" s="7"/>
      <c r="P13" s="8"/>
      <c r="Q13" s="144"/>
      <c r="R13" s="6">
        <f t="shared" si="15"/>
        <v>42461</v>
      </c>
      <c r="S13" s="7">
        <v>6.22</v>
      </c>
      <c r="T13" s="7">
        <v>5.19</v>
      </c>
      <c r="U13" s="7">
        <f t="shared" si="4"/>
        <v>6.22</v>
      </c>
      <c r="V13" s="7">
        <v>6.01</v>
      </c>
      <c r="W13" s="7">
        <f t="shared" si="9"/>
        <v>0.20999999999999996</v>
      </c>
      <c r="X13" s="150"/>
      <c r="Y13" s="153"/>
      <c r="Z13" s="14" t="s">
        <v>33</v>
      </c>
      <c r="AA13" s="15">
        <f>AVERAGE(AA5:AA12)</f>
        <v>8.9275000000000002</v>
      </c>
      <c r="AB13" s="15">
        <f t="shared" ref="AB13:AI13" si="16">AVERAGE(AB5:AB12)</f>
        <v>7.8599999999999994</v>
      </c>
      <c r="AC13" s="15">
        <f t="shared" si="16"/>
        <v>9.1337500000000009</v>
      </c>
      <c r="AD13" s="15">
        <f>AVERAGE(AD5:AD12)</f>
        <v>9.0137499999999999</v>
      </c>
      <c r="AE13" s="15">
        <f t="shared" si="16"/>
        <v>9.1337500000000009</v>
      </c>
      <c r="AF13" s="15">
        <f t="shared" si="16"/>
        <v>9.0234420955882353</v>
      </c>
      <c r="AG13" s="15">
        <f t="shared" si="16"/>
        <v>9.9649999999999999</v>
      </c>
      <c r="AH13" s="15">
        <f t="shared" si="16"/>
        <v>9.6749999999999989</v>
      </c>
      <c r="AI13" s="16">
        <f t="shared" si="16"/>
        <v>8.1387499999999999</v>
      </c>
      <c r="AJ13" s="13"/>
    </row>
    <row r="14" spans="1:37" x14ac:dyDescent="0.25">
      <c r="A14" s="151"/>
      <c r="B14" s="4">
        <f t="shared" si="13"/>
        <v>42856</v>
      </c>
      <c r="C14" s="5">
        <v>7.14</v>
      </c>
      <c r="D14" s="5">
        <v>5.9</v>
      </c>
      <c r="E14" s="5">
        <f t="shared" si="0"/>
        <v>7.14</v>
      </c>
      <c r="F14" s="5">
        <f t="shared" si="1"/>
        <v>6.52</v>
      </c>
      <c r="G14" s="146"/>
      <c r="H14" s="149"/>
      <c r="I14" s="6">
        <f t="shared" si="14"/>
        <v>42856</v>
      </c>
      <c r="J14" s="7">
        <v>7.14</v>
      </c>
      <c r="K14" s="7">
        <v>5.9</v>
      </c>
      <c r="L14" s="7">
        <f t="shared" si="2"/>
        <v>7.14</v>
      </c>
      <c r="M14" s="7">
        <f t="shared" si="3"/>
        <v>6.52</v>
      </c>
      <c r="N14" s="7">
        <f t="shared" si="8"/>
        <v>0.62000000000000011</v>
      </c>
      <c r="O14" s="7"/>
      <c r="P14" s="8"/>
      <c r="Q14" s="144"/>
      <c r="R14" s="6">
        <f t="shared" si="15"/>
        <v>42491</v>
      </c>
      <c r="S14" s="7">
        <v>6.12</v>
      </c>
      <c r="T14" s="7">
        <v>5.01</v>
      </c>
      <c r="U14" s="7">
        <f t="shared" si="4"/>
        <v>6.12</v>
      </c>
      <c r="V14" s="7">
        <v>4.9400000000000004</v>
      </c>
      <c r="W14" s="7">
        <f t="shared" si="9"/>
        <v>1.1799999999999997</v>
      </c>
      <c r="X14" s="150"/>
      <c r="Y14" s="153"/>
      <c r="Z14" s="9">
        <f>EDATE(Z12,1)</f>
        <v>43831</v>
      </c>
      <c r="AA14" s="10">
        <v>12.65</v>
      </c>
      <c r="AB14" s="10">
        <v>9.2799999999999994</v>
      </c>
      <c r="AC14" s="11">
        <f t="shared" ref="AC14:AC25" si="17">AVERAGE(AA14:AB14)+0.74</f>
        <v>11.705</v>
      </c>
      <c r="AD14" s="11">
        <f t="shared" ref="AD14:AD25" si="18">MAX(AA14:AB14)</f>
        <v>12.65</v>
      </c>
      <c r="AE14" s="11">
        <f t="shared" ref="AE14:AE25" si="19">MAX(0.74,$G$54)+AVERAGE(AA14:AB14)</f>
        <v>11.705</v>
      </c>
      <c r="AF14" s="11">
        <f t="shared" ref="AF14:AF25" si="20">O47+AVERAGE(AA14:AB14)</f>
        <v>11.476666666666667</v>
      </c>
      <c r="AG14" s="11">
        <f>+AH14+$W$78</f>
        <v>10.17</v>
      </c>
      <c r="AH14" s="12">
        <v>10.01</v>
      </c>
      <c r="AI14" s="12">
        <v>9.6</v>
      </c>
      <c r="AJ14" s="13"/>
    </row>
    <row r="15" spans="1:37" x14ac:dyDescent="0.25">
      <c r="A15" s="151"/>
      <c r="B15" s="4">
        <f t="shared" si="13"/>
        <v>42887</v>
      </c>
      <c r="C15" s="5">
        <v>7.34</v>
      </c>
      <c r="D15" s="5">
        <v>6.19</v>
      </c>
      <c r="E15" s="5">
        <f t="shared" si="0"/>
        <v>7.34</v>
      </c>
      <c r="F15" s="5">
        <f t="shared" si="1"/>
        <v>6.7650000000000006</v>
      </c>
      <c r="G15" s="146"/>
      <c r="H15" s="149"/>
      <c r="I15" s="6">
        <f t="shared" si="14"/>
        <v>42887</v>
      </c>
      <c r="J15" s="7">
        <v>7.34</v>
      </c>
      <c r="K15" s="7">
        <v>6.19</v>
      </c>
      <c r="L15" s="7">
        <f t="shared" si="2"/>
        <v>7.34</v>
      </c>
      <c r="M15" s="7">
        <f t="shared" si="3"/>
        <v>6.7650000000000006</v>
      </c>
      <c r="N15" s="7">
        <f t="shared" si="8"/>
        <v>0.57499999999999929</v>
      </c>
      <c r="O15" s="7"/>
      <c r="P15" s="8"/>
      <c r="Q15" s="144"/>
      <c r="R15" s="6">
        <f t="shared" si="15"/>
        <v>42522</v>
      </c>
      <c r="S15" s="7">
        <v>5.31</v>
      </c>
      <c r="T15" s="7">
        <v>5.16</v>
      </c>
      <c r="U15" s="7">
        <f t="shared" si="4"/>
        <v>5.31</v>
      </c>
      <c r="V15" s="7">
        <v>4.96</v>
      </c>
      <c r="W15" s="7">
        <f t="shared" si="9"/>
        <v>0.34999999999999964</v>
      </c>
      <c r="X15" s="150"/>
      <c r="Y15" s="153"/>
      <c r="Z15" s="9">
        <f t="shared" si="10"/>
        <v>43862</v>
      </c>
      <c r="AA15" s="10">
        <v>9.9</v>
      </c>
      <c r="AB15" s="10">
        <v>9.5399999999999991</v>
      </c>
      <c r="AC15" s="11">
        <f t="shared" si="17"/>
        <v>10.459999999999999</v>
      </c>
      <c r="AD15" s="11">
        <f t="shared" si="18"/>
        <v>9.9</v>
      </c>
      <c r="AE15" s="11">
        <f t="shared" si="19"/>
        <v>10.459999999999999</v>
      </c>
      <c r="AF15" s="11">
        <f t="shared" si="20"/>
        <v>10.246666666666666</v>
      </c>
      <c r="AG15" s="11">
        <f t="shared" ref="AG15:AG25" si="21">+AH15+$W$78</f>
        <v>10.59</v>
      </c>
      <c r="AH15" s="12">
        <v>10.43</v>
      </c>
      <c r="AI15" s="12">
        <v>9.6</v>
      </c>
      <c r="AJ15" s="13"/>
    </row>
    <row r="16" spans="1:37" x14ac:dyDescent="0.25">
      <c r="A16" s="151"/>
      <c r="B16" s="4">
        <f t="shared" si="13"/>
        <v>42917</v>
      </c>
      <c r="C16" s="5">
        <v>7.32</v>
      </c>
      <c r="D16" s="5">
        <v>6.71</v>
      </c>
      <c r="E16" s="5">
        <f t="shared" si="0"/>
        <v>7.32</v>
      </c>
      <c r="F16" s="5">
        <f t="shared" si="1"/>
        <v>7.0150000000000006</v>
      </c>
      <c r="G16" s="146"/>
      <c r="H16" s="149"/>
      <c r="I16" s="6">
        <f t="shared" si="14"/>
        <v>42917</v>
      </c>
      <c r="J16" s="7">
        <v>7.32</v>
      </c>
      <c r="K16" s="7">
        <v>6.71</v>
      </c>
      <c r="L16" s="7">
        <f t="shared" si="2"/>
        <v>7.32</v>
      </c>
      <c r="M16" s="7">
        <f t="shared" si="3"/>
        <v>7.0150000000000006</v>
      </c>
      <c r="N16" s="7">
        <f t="shared" si="8"/>
        <v>0.30499999999999972</v>
      </c>
      <c r="O16" s="7"/>
      <c r="P16" s="8"/>
      <c r="Q16" s="144"/>
      <c r="R16" s="6">
        <f t="shared" si="15"/>
        <v>42552</v>
      </c>
      <c r="S16" s="7">
        <v>5.01</v>
      </c>
      <c r="T16" s="7">
        <v>5.57</v>
      </c>
      <c r="U16" s="7">
        <f t="shared" si="4"/>
        <v>5.57</v>
      </c>
      <c r="V16" s="7">
        <v>6.38</v>
      </c>
      <c r="W16" s="7">
        <f t="shared" si="9"/>
        <v>-0.80999999999999961</v>
      </c>
      <c r="X16" s="150"/>
      <c r="Y16" s="153"/>
      <c r="Z16" s="9">
        <f t="shared" si="10"/>
        <v>43891</v>
      </c>
      <c r="AA16" s="10">
        <v>10.47</v>
      </c>
      <c r="AB16" s="10">
        <v>9.68</v>
      </c>
      <c r="AC16" s="11">
        <f t="shared" si="17"/>
        <v>10.815</v>
      </c>
      <c r="AD16" s="11">
        <f t="shared" si="18"/>
        <v>10.47</v>
      </c>
      <c r="AE16" s="11">
        <f t="shared" si="19"/>
        <v>10.815</v>
      </c>
      <c r="AF16" s="11">
        <f t="shared" si="20"/>
        <v>10.621041666666667</v>
      </c>
      <c r="AG16" s="11">
        <f t="shared" si="21"/>
        <v>10.040000000000001</v>
      </c>
      <c r="AH16" s="12">
        <v>9.8800000000000008</v>
      </c>
      <c r="AI16" s="12">
        <v>8.4499999999999993</v>
      </c>
      <c r="AJ16" s="13"/>
    </row>
    <row r="17" spans="1:36" x14ac:dyDescent="0.25">
      <c r="A17" s="151"/>
      <c r="B17" s="4">
        <f t="shared" si="13"/>
        <v>42948</v>
      </c>
      <c r="C17" s="5">
        <v>5.07</v>
      </c>
      <c r="D17" s="5">
        <v>6.55</v>
      </c>
      <c r="E17" s="5">
        <f t="shared" si="0"/>
        <v>6.55</v>
      </c>
      <c r="F17" s="5">
        <f t="shared" si="1"/>
        <v>5.8100000000000005</v>
      </c>
      <c r="G17" s="146"/>
      <c r="H17" s="149"/>
      <c r="I17" s="6">
        <f t="shared" si="14"/>
        <v>42948</v>
      </c>
      <c r="J17" s="7">
        <v>5.07</v>
      </c>
      <c r="K17" s="7">
        <v>6.55</v>
      </c>
      <c r="L17" s="7">
        <f t="shared" si="2"/>
        <v>6.55</v>
      </c>
      <c r="M17" s="7">
        <f t="shared" si="3"/>
        <v>5.8100000000000005</v>
      </c>
      <c r="N17" s="7">
        <f t="shared" si="8"/>
        <v>0.73999999999999932</v>
      </c>
      <c r="O17" s="7"/>
      <c r="P17" s="8"/>
      <c r="Q17" s="144"/>
      <c r="R17" s="6">
        <f t="shared" si="15"/>
        <v>42583</v>
      </c>
      <c r="S17" s="7">
        <v>6.16</v>
      </c>
      <c r="T17" s="7">
        <v>6.01</v>
      </c>
      <c r="U17" s="7">
        <f t="shared" si="4"/>
        <v>6.16</v>
      </c>
      <c r="V17" s="7">
        <v>8.5</v>
      </c>
      <c r="W17" s="7">
        <f t="shared" si="9"/>
        <v>-2.34</v>
      </c>
      <c r="X17" s="150"/>
      <c r="Y17" s="153"/>
      <c r="Z17" s="9">
        <f t="shared" si="10"/>
        <v>43922</v>
      </c>
      <c r="AA17" s="10">
        <v>10.039999999999999</v>
      </c>
      <c r="AB17" s="10">
        <v>8.85</v>
      </c>
      <c r="AC17" s="11">
        <f t="shared" si="17"/>
        <v>10.185</v>
      </c>
      <c r="AD17" s="11">
        <f t="shared" si="18"/>
        <v>10.039999999999999</v>
      </c>
      <c r="AE17" s="11">
        <f t="shared" si="19"/>
        <v>10.185</v>
      </c>
      <c r="AF17" s="11">
        <f t="shared" si="20"/>
        <v>9.9708333333333332</v>
      </c>
      <c r="AG17" s="11">
        <f t="shared" si="21"/>
        <v>8.91</v>
      </c>
      <c r="AH17" s="12">
        <v>8.75</v>
      </c>
      <c r="AI17" s="12">
        <v>7.02</v>
      </c>
      <c r="AJ17" s="13"/>
    </row>
    <row r="18" spans="1:36" x14ac:dyDescent="0.25">
      <c r="A18" s="151"/>
      <c r="B18" s="4">
        <f t="shared" si="13"/>
        <v>42979</v>
      </c>
      <c r="C18" s="5">
        <v>6.21</v>
      </c>
      <c r="D18" s="5">
        <v>6.33</v>
      </c>
      <c r="E18" s="5">
        <f t="shared" si="0"/>
        <v>6.33</v>
      </c>
      <c r="F18" s="5">
        <f t="shared" si="1"/>
        <v>6.27</v>
      </c>
      <c r="G18" s="146"/>
      <c r="H18" s="149"/>
      <c r="I18" s="6">
        <f t="shared" si="14"/>
        <v>42979</v>
      </c>
      <c r="J18" s="7">
        <v>6.21</v>
      </c>
      <c r="K18" s="7">
        <v>6.33</v>
      </c>
      <c r="L18" s="7">
        <f t="shared" si="2"/>
        <v>6.33</v>
      </c>
      <c r="M18" s="7">
        <f t="shared" si="3"/>
        <v>6.27</v>
      </c>
      <c r="N18" s="7">
        <f t="shared" si="8"/>
        <v>6.0000000000000497E-2</v>
      </c>
      <c r="O18" s="7"/>
      <c r="P18" s="8"/>
      <c r="Q18" s="144"/>
      <c r="R18" s="6">
        <f t="shared" si="15"/>
        <v>42614</v>
      </c>
      <c r="S18" s="7">
        <v>8.17</v>
      </c>
      <c r="T18" s="7">
        <v>6.09</v>
      </c>
      <c r="U18" s="7">
        <f t="shared" si="4"/>
        <v>8.17</v>
      </c>
      <c r="V18" s="7">
        <v>8.61</v>
      </c>
      <c r="W18" s="7">
        <f t="shared" si="9"/>
        <v>-0.4399999999999995</v>
      </c>
      <c r="X18" s="150"/>
      <c r="Y18" s="153"/>
      <c r="Z18" s="9">
        <f t="shared" si="10"/>
        <v>43952</v>
      </c>
      <c r="AA18" s="10">
        <v>8.93</v>
      </c>
      <c r="AB18" s="10">
        <v>7.03</v>
      </c>
      <c r="AC18" s="11">
        <f t="shared" si="17"/>
        <v>8.7200000000000006</v>
      </c>
      <c r="AD18" s="11">
        <f t="shared" si="18"/>
        <v>8.93</v>
      </c>
      <c r="AE18" s="11">
        <f t="shared" si="19"/>
        <v>8.7200000000000006</v>
      </c>
      <c r="AF18" s="11">
        <f t="shared" si="20"/>
        <v>8.4824999999999999</v>
      </c>
      <c r="AG18" s="11">
        <f t="shared" si="21"/>
        <v>7.75</v>
      </c>
      <c r="AH18" s="12">
        <v>7.59</v>
      </c>
      <c r="AI18" s="12">
        <v>6.07</v>
      </c>
      <c r="AJ18" s="13"/>
    </row>
    <row r="19" spans="1:36" x14ac:dyDescent="0.25">
      <c r="A19" s="151"/>
      <c r="B19" s="4">
        <f t="shared" si="13"/>
        <v>43009</v>
      </c>
      <c r="C19" s="5">
        <v>6.67</v>
      </c>
      <c r="D19" s="5">
        <v>6.14</v>
      </c>
      <c r="E19" s="5">
        <f t="shared" si="0"/>
        <v>6.67</v>
      </c>
      <c r="F19" s="5">
        <f t="shared" si="1"/>
        <v>6.4049999999999994</v>
      </c>
      <c r="G19" s="146"/>
      <c r="H19" s="149"/>
      <c r="I19" s="6">
        <f t="shared" si="14"/>
        <v>43009</v>
      </c>
      <c r="J19" s="7">
        <v>6.67</v>
      </c>
      <c r="K19" s="7">
        <v>6.14</v>
      </c>
      <c r="L19" s="7">
        <f t="shared" si="2"/>
        <v>6.67</v>
      </c>
      <c r="M19" s="7">
        <f t="shared" si="3"/>
        <v>6.4049999999999994</v>
      </c>
      <c r="N19" s="7">
        <f t="shared" si="8"/>
        <v>0.26500000000000057</v>
      </c>
      <c r="O19" s="7"/>
      <c r="P19" s="8"/>
      <c r="Q19" s="144"/>
      <c r="R19" s="6">
        <f t="shared" si="15"/>
        <v>42644</v>
      </c>
      <c r="S19" s="7">
        <v>8.7799999999999994</v>
      </c>
      <c r="T19" s="7">
        <v>6.44</v>
      </c>
      <c r="U19" s="7">
        <f t="shared" si="4"/>
        <v>8.7799999999999994</v>
      </c>
      <c r="V19" s="7">
        <v>7.92</v>
      </c>
      <c r="W19" s="7">
        <f t="shared" si="9"/>
        <v>0.85999999999999943</v>
      </c>
      <c r="X19" s="150"/>
      <c r="Y19" s="153"/>
      <c r="Z19" s="9">
        <f t="shared" si="10"/>
        <v>43983</v>
      </c>
      <c r="AA19" s="10">
        <v>6.68</v>
      </c>
      <c r="AB19" s="10">
        <v>5.99</v>
      </c>
      <c r="AC19" s="11">
        <f t="shared" si="17"/>
        <v>7.0750000000000002</v>
      </c>
      <c r="AD19" s="11">
        <f t="shared" si="18"/>
        <v>6.68</v>
      </c>
      <c r="AE19" s="11">
        <f t="shared" si="19"/>
        <v>7.0750000000000002</v>
      </c>
      <c r="AF19" s="11">
        <f t="shared" si="20"/>
        <v>6.8172916666666667</v>
      </c>
      <c r="AG19" s="11">
        <f t="shared" si="21"/>
        <v>15.22</v>
      </c>
      <c r="AH19" s="12">
        <v>15.06</v>
      </c>
      <c r="AI19" s="12">
        <v>6.62</v>
      </c>
      <c r="AJ19" s="13"/>
    </row>
    <row r="20" spans="1:36" x14ac:dyDescent="0.25">
      <c r="A20" s="151"/>
      <c r="B20" s="4">
        <f t="shared" si="13"/>
        <v>43040</v>
      </c>
      <c r="C20" s="5">
        <v>7.28</v>
      </c>
      <c r="D20" s="5">
        <v>5.88</v>
      </c>
      <c r="E20" s="5">
        <f t="shared" si="0"/>
        <v>7.28</v>
      </c>
      <c r="F20" s="5">
        <f t="shared" si="1"/>
        <v>6.58</v>
      </c>
      <c r="G20" s="146"/>
      <c r="H20" s="149"/>
      <c r="I20" s="6">
        <f t="shared" si="14"/>
        <v>43040</v>
      </c>
      <c r="J20" s="7">
        <v>7.28</v>
      </c>
      <c r="K20" s="7">
        <v>5.88</v>
      </c>
      <c r="L20" s="7">
        <f t="shared" si="2"/>
        <v>7.28</v>
      </c>
      <c r="M20" s="7">
        <f t="shared" si="3"/>
        <v>6.58</v>
      </c>
      <c r="N20" s="7">
        <f t="shared" si="8"/>
        <v>0.70000000000000018</v>
      </c>
      <c r="O20" s="7"/>
      <c r="P20" s="8"/>
      <c r="Q20" s="144"/>
      <c r="R20" s="6">
        <f t="shared" si="15"/>
        <v>42675</v>
      </c>
      <c r="S20" s="7">
        <v>7.79</v>
      </c>
      <c r="T20" s="7">
        <v>6.77</v>
      </c>
      <c r="U20" s="7">
        <f t="shared" si="4"/>
        <v>7.79</v>
      </c>
      <c r="V20" s="7">
        <v>9.74</v>
      </c>
      <c r="W20" s="7">
        <f t="shared" si="9"/>
        <v>-1.9500000000000002</v>
      </c>
      <c r="X20" s="150"/>
      <c r="Y20" s="153"/>
      <c r="Z20" s="9">
        <f t="shared" si="10"/>
        <v>44013</v>
      </c>
      <c r="AA20" s="10">
        <v>13.29</v>
      </c>
      <c r="AB20" s="10">
        <v>6.46</v>
      </c>
      <c r="AC20" s="11">
        <f t="shared" si="17"/>
        <v>10.615</v>
      </c>
      <c r="AD20" s="11">
        <f t="shared" si="18"/>
        <v>13.29</v>
      </c>
      <c r="AE20" s="11">
        <f t="shared" si="19"/>
        <v>10.615</v>
      </c>
      <c r="AF20" s="11">
        <f t="shared" si="20"/>
        <v>10.358958333333334</v>
      </c>
      <c r="AG20" s="11">
        <f t="shared" si="21"/>
        <v>18.489999999999998</v>
      </c>
      <c r="AH20" s="12">
        <v>18.329999999999998</v>
      </c>
      <c r="AI20" s="12">
        <v>7.16</v>
      </c>
      <c r="AJ20" s="13"/>
    </row>
    <row r="21" spans="1:36" x14ac:dyDescent="0.25">
      <c r="A21" s="151"/>
      <c r="B21" s="4">
        <f t="shared" si="13"/>
        <v>43070</v>
      </c>
      <c r="C21" s="5">
        <v>8.3000000000000007</v>
      </c>
      <c r="D21" s="5">
        <v>5.24</v>
      </c>
      <c r="E21" s="5">
        <f t="shared" si="0"/>
        <v>8.3000000000000007</v>
      </c>
      <c r="F21" s="5">
        <f t="shared" si="1"/>
        <v>6.7700000000000005</v>
      </c>
      <c r="G21" s="146"/>
      <c r="H21" s="149"/>
      <c r="I21" s="6">
        <f t="shared" si="14"/>
        <v>43070</v>
      </c>
      <c r="J21" s="7">
        <v>8.3000000000000007</v>
      </c>
      <c r="K21" s="7">
        <v>5.24</v>
      </c>
      <c r="L21" s="7">
        <f t="shared" si="2"/>
        <v>8.3000000000000007</v>
      </c>
      <c r="M21" s="7">
        <f t="shared" si="3"/>
        <v>6.7700000000000005</v>
      </c>
      <c r="N21" s="7">
        <f t="shared" si="8"/>
        <v>1.5300000000000002</v>
      </c>
      <c r="O21" s="7"/>
      <c r="P21" s="8"/>
      <c r="Q21" s="144"/>
      <c r="R21" s="6">
        <f t="shared" si="15"/>
        <v>42705</v>
      </c>
      <c r="S21" s="7">
        <v>9.84</v>
      </c>
      <c r="T21" s="7">
        <v>6.62</v>
      </c>
      <c r="U21" s="7">
        <f t="shared" si="4"/>
        <v>9.84</v>
      </c>
      <c r="V21" s="7">
        <v>9.56</v>
      </c>
      <c r="W21" s="7">
        <f t="shared" si="9"/>
        <v>0.27999999999999936</v>
      </c>
      <c r="X21" s="150"/>
      <c r="Y21" s="153"/>
      <c r="Z21" s="9">
        <f t="shared" si="10"/>
        <v>44044</v>
      </c>
      <c r="AA21" s="10">
        <v>18.079999999999998</v>
      </c>
      <c r="AB21" s="10">
        <v>7.12</v>
      </c>
      <c r="AC21" s="11">
        <f t="shared" si="17"/>
        <v>13.34</v>
      </c>
      <c r="AD21" s="11">
        <f t="shared" si="18"/>
        <v>18.079999999999998</v>
      </c>
      <c r="AE21" s="11">
        <f t="shared" si="19"/>
        <v>13.34</v>
      </c>
      <c r="AF21" s="11">
        <f t="shared" si="20"/>
        <v>13.061458333333333</v>
      </c>
      <c r="AG21" s="11">
        <f t="shared" si="21"/>
        <v>12.69</v>
      </c>
      <c r="AH21" s="12">
        <v>12.53</v>
      </c>
      <c r="AI21" s="12">
        <v>7.08</v>
      </c>
      <c r="AJ21" s="13"/>
    </row>
    <row r="22" spans="1:36" x14ac:dyDescent="0.25">
      <c r="A22" s="151"/>
      <c r="B22" s="4">
        <f t="shared" si="13"/>
        <v>43101</v>
      </c>
      <c r="C22" s="5">
        <v>6.98</v>
      </c>
      <c r="D22" s="5">
        <v>5</v>
      </c>
      <c r="E22" s="5">
        <f t="shared" si="0"/>
        <v>6.98</v>
      </c>
      <c r="F22" s="5">
        <f t="shared" si="1"/>
        <v>5.99</v>
      </c>
      <c r="G22" s="146"/>
      <c r="H22" s="149"/>
      <c r="I22" s="6">
        <f t="shared" si="14"/>
        <v>43101</v>
      </c>
      <c r="J22" s="7">
        <v>6.98</v>
      </c>
      <c r="K22" s="7">
        <v>5</v>
      </c>
      <c r="L22" s="7">
        <f t="shared" si="2"/>
        <v>6.98</v>
      </c>
      <c r="M22" s="7">
        <f t="shared" si="3"/>
        <v>5.99</v>
      </c>
      <c r="N22" s="7">
        <f t="shared" si="8"/>
        <v>0.99000000000000021</v>
      </c>
      <c r="O22" s="7"/>
      <c r="P22" s="8"/>
      <c r="Q22" s="144"/>
      <c r="R22" s="6">
        <f t="shared" si="15"/>
        <v>42736</v>
      </c>
      <c r="S22" s="7">
        <v>9.61</v>
      </c>
      <c r="T22" s="7">
        <v>7.07</v>
      </c>
      <c r="U22" s="7">
        <f t="shared" si="4"/>
        <v>9.61</v>
      </c>
      <c r="V22" s="7">
        <v>8.2200000000000006</v>
      </c>
      <c r="W22" s="7">
        <f t="shared" si="9"/>
        <v>1.3899999999999988</v>
      </c>
      <c r="X22" s="150"/>
      <c r="Y22" s="153"/>
      <c r="Z22" s="9">
        <f t="shared" si="10"/>
        <v>44075</v>
      </c>
      <c r="AA22" s="10">
        <v>17.43</v>
      </c>
      <c r="AB22" s="10">
        <v>7.13</v>
      </c>
      <c r="AC22" s="11">
        <f t="shared" si="17"/>
        <v>13.02</v>
      </c>
      <c r="AD22" s="11">
        <f t="shared" si="18"/>
        <v>17.43</v>
      </c>
      <c r="AE22" s="11">
        <f t="shared" si="19"/>
        <v>13.02</v>
      </c>
      <c r="AF22" s="11">
        <f t="shared" si="20"/>
        <v>12.754166666666666</v>
      </c>
      <c r="AG22" s="11">
        <f t="shared" si="21"/>
        <v>11.41</v>
      </c>
      <c r="AH22" s="12">
        <v>11.25</v>
      </c>
      <c r="AI22" s="12">
        <v>7.43</v>
      </c>
      <c r="AJ22" s="13"/>
    </row>
    <row r="23" spans="1:36" x14ac:dyDescent="0.25">
      <c r="A23" s="151"/>
      <c r="B23" s="4">
        <f t="shared" si="13"/>
        <v>43132</v>
      </c>
      <c r="C23" s="5">
        <v>5.71</v>
      </c>
      <c r="D23" s="5">
        <v>4.68</v>
      </c>
      <c r="E23" s="5">
        <f t="shared" si="0"/>
        <v>5.71</v>
      </c>
      <c r="F23" s="5">
        <f t="shared" si="1"/>
        <v>5.1950000000000003</v>
      </c>
      <c r="G23" s="146"/>
      <c r="H23" s="149"/>
      <c r="I23" s="6">
        <f t="shared" si="14"/>
        <v>43132</v>
      </c>
      <c r="J23" s="7">
        <v>5.71</v>
      </c>
      <c r="K23" s="7">
        <v>4.68</v>
      </c>
      <c r="L23" s="7">
        <f t="shared" si="2"/>
        <v>5.71</v>
      </c>
      <c r="M23" s="7">
        <f t="shared" si="3"/>
        <v>5.1950000000000003</v>
      </c>
      <c r="N23" s="7">
        <f t="shared" si="8"/>
        <v>0.51499999999999968</v>
      </c>
      <c r="O23" s="7"/>
      <c r="P23" s="8"/>
      <c r="Q23" s="144"/>
      <c r="R23" s="6">
        <f t="shared" si="15"/>
        <v>42767</v>
      </c>
      <c r="S23" s="7">
        <v>8.1999999999999993</v>
      </c>
      <c r="T23" s="7">
        <v>7.59</v>
      </c>
      <c r="U23" s="7">
        <f t="shared" si="4"/>
        <v>8.1999999999999993</v>
      </c>
      <c r="V23" s="7">
        <v>8.69</v>
      </c>
      <c r="W23" s="7">
        <f t="shared" si="9"/>
        <v>-0.49000000000000021</v>
      </c>
      <c r="X23" s="150"/>
      <c r="Y23" s="153"/>
      <c r="Z23" s="9">
        <f t="shared" si="10"/>
        <v>44105</v>
      </c>
      <c r="AA23" s="10">
        <v>11.01</v>
      </c>
      <c r="AB23" s="10">
        <v>7.45</v>
      </c>
      <c r="AC23" s="11">
        <f t="shared" si="17"/>
        <v>9.9700000000000006</v>
      </c>
      <c r="AD23" s="11">
        <f t="shared" si="18"/>
        <v>11.01</v>
      </c>
      <c r="AE23" s="11">
        <f t="shared" si="19"/>
        <v>9.9700000000000006</v>
      </c>
      <c r="AF23" s="11">
        <f t="shared" si="20"/>
        <v>9.7227083333333333</v>
      </c>
      <c r="AG23" s="11">
        <f t="shared" si="21"/>
        <v>16.61</v>
      </c>
      <c r="AH23" s="12">
        <v>16.45</v>
      </c>
      <c r="AI23" s="12">
        <v>8.01</v>
      </c>
      <c r="AJ23" s="13"/>
    </row>
    <row r="24" spans="1:36" x14ac:dyDescent="0.25">
      <c r="A24" s="151"/>
      <c r="B24" s="4">
        <f t="shared" si="13"/>
        <v>43160</v>
      </c>
      <c r="C24" s="5">
        <v>5.38</v>
      </c>
      <c r="D24" s="5">
        <v>4.8499999999999996</v>
      </c>
      <c r="E24" s="5">
        <f t="shared" si="0"/>
        <v>5.38</v>
      </c>
      <c r="F24" s="5">
        <f t="shared" si="1"/>
        <v>5.1150000000000002</v>
      </c>
      <c r="G24" s="146"/>
      <c r="H24" s="149"/>
      <c r="I24" s="6">
        <f t="shared" si="14"/>
        <v>43160</v>
      </c>
      <c r="J24" s="7">
        <v>5.38</v>
      </c>
      <c r="K24" s="7">
        <v>4.8499999999999996</v>
      </c>
      <c r="L24" s="7">
        <f t="shared" si="2"/>
        <v>5.38</v>
      </c>
      <c r="M24" s="7">
        <f t="shared" si="3"/>
        <v>5.1150000000000002</v>
      </c>
      <c r="N24" s="7">
        <f t="shared" si="8"/>
        <v>0.26499999999999968</v>
      </c>
      <c r="O24" s="7"/>
      <c r="P24" s="8"/>
      <c r="Q24" s="144"/>
      <c r="R24" s="6">
        <f t="shared" si="15"/>
        <v>42795</v>
      </c>
      <c r="S24" s="7">
        <v>8.65</v>
      </c>
      <c r="T24" s="7">
        <v>7.3</v>
      </c>
      <c r="U24" s="7">
        <f t="shared" si="4"/>
        <v>8.65</v>
      </c>
      <c r="V24" s="7">
        <v>7.61</v>
      </c>
      <c r="W24" s="7">
        <f t="shared" si="9"/>
        <v>1.04</v>
      </c>
      <c r="X24" s="150"/>
      <c r="Y24" s="153"/>
      <c r="Z24" s="9">
        <f t="shared" si="10"/>
        <v>44136</v>
      </c>
      <c r="AA24" s="10">
        <v>16.07</v>
      </c>
      <c r="AB24" s="10">
        <v>8</v>
      </c>
      <c r="AC24" s="11">
        <f t="shared" si="17"/>
        <v>12.775</v>
      </c>
      <c r="AD24" s="11">
        <f t="shared" si="18"/>
        <v>16.07</v>
      </c>
      <c r="AE24" s="11">
        <f t="shared" si="19"/>
        <v>12.775</v>
      </c>
      <c r="AF24" s="11">
        <f t="shared" si="20"/>
        <v>12.542291666666667</v>
      </c>
      <c r="AG24" s="11">
        <f t="shared" si="21"/>
        <v>18.71</v>
      </c>
      <c r="AH24" s="12">
        <v>18.55</v>
      </c>
      <c r="AI24" s="12">
        <v>8.14</v>
      </c>
      <c r="AJ24" s="13"/>
    </row>
    <row r="25" spans="1:36" ht="15.75" thickBot="1" x14ac:dyDescent="0.3">
      <c r="A25" s="151"/>
      <c r="B25" s="4">
        <f t="shared" si="13"/>
        <v>43191</v>
      </c>
      <c r="C25" s="5">
        <v>5.82</v>
      </c>
      <c r="D25" s="5">
        <v>4.71</v>
      </c>
      <c r="E25" s="5">
        <f t="shared" si="0"/>
        <v>5.82</v>
      </c>
      <c r="F25" s="5">
        <f t="shared" si="1"/>
        <v>5.2650000000000006</v>
      </c>
      <c r="G25" s="146"/>
      <c r="H25" s="149"/>
      <c r="I25" s="6">
        <f t="shared" si="14"/>
        <v>43191</v>
      </c>
      <c r="J25" s="7">
        <v>5.82</v>
      </c>
      <c r="K25" s="7">
        <v>4.71</v>
      </c>
      <c r="L25" s="7">
        <f t="shared" si="2"/>
        <v>5.82</v>
      </c>
      <c r="M25" s="7">
        <f t="shared" si="3"/>
        <v>5.2650000000000006</v>
      </c>
      <c r="N25" s="7">
        <f t="shared" si="8"/>
        <v>0.55499999999999972</v>
      </c>
      <c r="O25" s="7"/>
      <c r="P25" s="8"/>
      <c r="Q25" s="144"/>
      <c r="R25" s="6">
        <f t="shared" si="15"/>
        <v>42826</v>
      </c>
      <c r="S25" s="7">
        <v>7.75</v>
      </c>
      <c r="T25" s="7">
        <v>6.08</v>
      </c>
      <c r="U25" s="7">
        <f t="shared" si="4"/>
        <v>7.75</v>
      </c>
      <c r="V25" s="7">
        <v>7.23</v>
      </c>
      <c r="W25" s="7">
        <f t="shared" si="9"/>
        <v>0.51999999999999957</v>
      </c>
      <c r="X25" s="150"/>
      <c r="Y25" s="153"/>
      <c r="Z25" s="9">
        <f t="shared" si="10"/>
        <v>44166</v>
      </c>
      <c r="AA25" s="10">
        <v>20.07</v>
      </c>
      <c r="AB25" s="10">
        <v>8.2100000000000009</v>
      </c>
      <c r="AC25" s="11">
        <f t="shared" si="17"/>
        <v>14.88</v>
      </c>
      <c r="AD25" s="11">
        <f t="shared" si="18"/>
        <v>20.07</v>
      </c>
      <c r="AE25" s="11">
        <f t="shared" si="19"/>
        <v>14.88</v>
      </c>
      <c r="AF25" s="11">
        <f t="shared" si="20"/>
        <v>14.672708333333334</v>
      </c>
      <c r="AG25" s="11">
        <f t="shared" si="21"/>
        <v>10.870000000000001</v>
      </c>
      <c r="AH25" s="12">
        <v>10.71</v>
      </c>
      <c r="AI25" s="12">
        <v>8.26</v>
      </c>
      <c r="AJ25" s="13"/>
    </row>
    <row r="26" spans="1:36" ht="15.75" thickBot="1" x14ac:dyDescent="0.3">
      <c r="A26" s="151"/>
      <c r="B26" s="4">
        <f t="shared" si="13"/>
        <v>43221</v>
      </c>
      <c r="C26" s="5">
        <v>5.98</v>
      </c>
      <c r="D26" s="5">
        <v>4.75</v>
      </c>
      <c r="E26" s="5">
        <f t="shared" si="0"/>
        <v>5.98</v>
      </c>
      <c r="F26" s="5">
        <f t="shared" si="1"/>
        <v>5.3650000000000002</v>
      </c>
      <c r="G26" s="146"/>
      <c r="H26" s="149"/>
      <c r="I26" s="6">
        <f t="shared" si="14"/>
        <v>43221</v>
      </c>
      <c r="J26" s="7">
        <v>5.98</v>
      </c>
      <c r="K26" s="7">
        <v>4.75</v>
      </c>
      <c r="L26" s="7">
        <f t="shared" si="2"/>
        <v>5.98</v>
      </c>
      <c r="M26" s="7">
        <f t="shared" si="3"/>
        <v>5.3650000000000002</v>
      </c>
      <c r="N26" s="7">
        <f t="shared" si="8"/>
        <v>0.61500000000000021</v>
      </c>
      <c r="O26" s="7"/>
      <c r="P26" s="8"/>
      <c r="Q26" s="144"/>
      <c r="R26" s="6">
        <f t="shared" si="15"/>
        <v>42856</v>
      </c>
      <c r="S26" s="7">
        <v>7.14</v>
      </c>
      <c r="T26" s="7">
        <v>5.9</v>
      </c>
      <c r="U26" s="7">
        <f t="shared" si="4"/>
        <v>7.14</v>
      </c>
      <c r="V26" s="7">
        <v>7.38</v>
      </c>
      <c r="W26" s="7">
        <f t="shared" si="9"/>
        <v>-0.24000000000000021</v>
      </c>
      <c r="X26" s="150"/>
      <c r="Y26" s="153"/>
      <c r="Z26" s="14" t="s">
        <v>34</v>
      </c>
      <c r="AA26" s="15">
        <f>AVERAGE(AA14:AA25)</f>
        <v>12.885</v>
      </c>
      <c r="AB26" s="15">
        <f t="shared" ref="AB26:AI26" si="22">AVERAGE(AB14:AB25)</f>
        <v>7.8950000000000005</v>
      </c>
      <c r="AC26" s="15">
        <f t="shared" si="22"/>
        <v>11.13</v>
      </c>
      <c r="AD26" s="15">
        <f>AVERAGE(AD14:AD25)</f>
        <v>12.885</v>
      </c>
      <c r="AE26" s="15">
        <f t="shared" si="22"/>
        <v>11.13</v>
      </c>
      <c r="AF26" s="15">
        <f t="shared" si="22"/>
        <v>10.893940972222223</v>
      </c>
      <c r="AG26" s="15">
        <f t="shared" si="22"/>
        <v>12.621666666666664</v>
      </c>
      <c r="AH26" s="15">
        <f t="shared" si="22"/>
        <v>12.461666666666668</v>
      </c>
      <c r="AI26" s="16">
        <f t="shared" si="22"/>
        <v>7.786666666666668</v>
      </c>
      <c r="AJ26" s="13"/>
    </row>
    <row r="27" spans="1:36" x14ac:dyDescent="0.25">
      <c r="A27" s="151"/>
      <c r="B27" s="4">
        <f t="shared" si="13"/>
        <v>43252</v>
      </c>
      <c r="C27" s="5">
        <v>6.35</v>
      </c>
      <c r="D27" s="5">
        <v>5.63</v>
      </c>
      <c r="E27" s="5">
        <f t="shared" si="0"/>
        <v>6.35</v>
      </c>
      <c r="F27" s="5">
        <f t="shared" si="1"/>
        <v>5.99</v>
      </c>
      <c r="G27" s="146"/>
      <c r="H27" s="149"/>
      <c r="I27" s="6">
        <f t="shared" si="14"/>
        <v>43252</v>
      </c>
      <c r="J27" s="7">
        <v>6.35</v>
      </c>
      <c r="K27" s="7">
        <v>5.63</v>
      </c>
      <c r="L27" s="7">
        <f t="shared" si="2"/>
        <v>6.35</v>
      </c>
      <c r="M27" s="7">
        <f t="shared" si="3"/>
        <v>5.99</v>
      </c>
      <c r="N27" s="7">
        <f t="shared" si="8"/>
        <v>0.35999999999999943</v>
      </c>
      <c r="O27" s="7"/>
      <c r="P27" s="8"/>
      <c r="Q27" s="144"/>
      <c r="R27" s="6">
        <f t="shared" si="15"/>
        <v>42887</v>
      </c>
      <c r="S27" s="7">
        <v>7.34</v>
      </c>
      <c r="T27" s="7">
        <v>6.19</v>
      </c>
      <c r="U27" s="7">
        <f t="shared" si="4"/>
        <v>7.34</v>
      </c>
      <c r="V27" s="7">
        <v>7.22</v>
      </c>
      <c r="W27" s="7">
        <f t="shared" si="9"/>
        <v>0.12000000000000011</v>
      </c>
      <c r="X27" s="150"/>
      <c r="Y27" s="153"/>
      <c r="Z27" s="9">
        <f>EDATE(Z25,1)</f>
        <v>44197</v>
      </c>
      <c r="AA27" s="10">
        <v>10.25</v>
      </c>
      <c r="AB27" s="10">
        <v>8.33</v>
      </c>
      <c r="AC27" s="11">
        <f t="shared" ref="AC27:AC38" si="23">AVERAGE(AA27:AB27)+0.74</f>
        <v>10.029999999999999</v>
      </c>
      <c r="AD27" s="11">
        <f t="shared" ref="AD27:AD38" si="24">MAX(AA27:AB27)</f>
        <v>10.25</v>
      </c>
      <c r="AE27" s="11">
        <f t="shared" ref="AE27:AE38" si="25">MAX(0.74,$G$79)+AVERAGE(AA27:AB27)</f>
        <v>10.029999999999999</v>
      </c>
      <c r="AF27" s="11">
        <f t="shared" ref="AF27:AF38" si="26">O60+AVERAGE(AA27:AB27)</f>
        <v>9.8377083333333317</v>
      </c>
      <c r="AG27" s="11">
        <f t="shared" ref="AG27:AG38" si="27">+AH27+W115</f>
        <v>10.78</v>
      </c>
      <c r="AH27" s="12">
        <v>10.99</v>
      </c>
      <c r="AI27" s="12">
        <v>8.61</v>
      </c>
      <c r="AJ27" s="13"/>
    </row>
    <row r="28" spans="1:36" ht="15.75" thickBot="1" x14ac:dyDescent="0.3">
      <c r="A28" s="151"/>
      <c r="B28" s="4">
        <f t="shared" si="13"/>
        <v>43282</v>
      </c>
      <c r="C28" s="5">
        <v>6.25</v>
      </c>
      <c r="D28" s="5">
        <v>5.85</v>
      </c>
      <c r="E28" s="5">
        <f t="shared" si="0"/>
        <v>6.25</v>
      </c>
      <c r="F28" s="5">
        <f t="shared" si="1"/>
        <v>6.05</v>
      </c>
      <c r="G28" s="147"/>
      <c r="H28" s="149"/>
      <c r="I28" s="6">
        <f t="shared" si="14"/>
        <v>43282</v>
      </c>
      <c r="J28" s="7">
        <v>6.25</v>
      </c>
      <c r="K28" s="7">
        <v>5.85</v>
      </c>
      <c r="L28" s="7">
        <f t="shared" si="2"/>
        <v>6.25</v>
      </c>
      <c r="M28" s="7">
        <f t="shared" si="3"/>
        <v>6.05</v>
      </c>
      <c r="N28" s="7">
        <f t="shared" si="8"/>
        <v>0.20000000000000018</v>
      </c>
      <c r="O28" s="7"/>
      <c r="P28" s="8"/>
      <c r="Q28" s="144"/>
      <c r="R28" s="6">
        <f t="shared" si="15"/>
        <v>42917</v>
      </c>
      <c r="S28" s="7">
        <v>7.32</v>
      </c>
      <c r="T28" s="7">
        <v>6.71</v>
      </c>
      <c r="U28" s="7">
        <f t="shared" si="4"/>
        <v>7.32</v>
      </c>
      <c r="V28" s="7">
        <v>5.33</v>
      </c>
      <c r="W28" s="7">
        <f t="shared" si="9"/>
        <v>1.9900000000000002</v>
      </c>
      <c r="X28" s="150"/>
      <c r="Y28" s="153"/>
      <c r="Z28" s="9">
        <f t="shared" si="10"/>
        <v>44228</v>
      </c>
      <c r="AA28" s="10">
        <v>10.68</v>
      </c>
      <c r="AB28" s="10">
        <v>8.57</v>
      </c>
      <c r="AC28" s="11">
        <f t="shared" si="23"/>
        <v>10.365</v>
      </c>
      <c r="AD28" s="11">
        <f t="shared" si="24"/>
        <v>10.68</v>
      </c>
      <c r="AE28" s="11">
        <f t="shared" si="25"/>
        <v>10.365</v>
      </c>
      <c r="AF28" s="11">
        <f t="shared" si="26"/>
        <v>10.178125</v>
      </c>
      <c r="AG28" s="11">
        <f t="shared" si="27"/>
        <v>10.51</v>
      </c>
      <c r="AH28" s="12">
        <v>11.11</v>
      </c>
      <c r="AI28" s="12">
        <v>8.4499999999999993</v>
      </c>
      <c r="AJ28" s="13"/>
    </row>
    <row r="29" spans="1:36" ht="15.75" thickBot="1" x14ac:dyDescent="0.3">
      <c r="A29" s="17"/>
      <c r="B29" s="18" t="s">
        <v>35</v>
      </c>
      <c r="C29" s="19">
        <f>AVERAGE(C6:C28)</f>
        <v>7.2430434782608684</v>
      </c>
      <c r="D29" s="19">
        <f>AVERAGE(D6:D28)</f>
        <v>6.0160869565217379</v>
      </c>
      <c r="E29" s="19">
        <f>AVERAGE(E6:E28)</f>
        <v>7.3126086956521723</v>
      </c>
      <c r="F29" s="19">
        <f>AVERAGE(F6:F28)</f>
        <v>6.6295652173913053</v>
      </c>
      <c r="G29" s="20">
        <f>ROUNDDOWN(E29-F29,2)</f>
        <v>0.68</v>
      </c>
      <c r="H29" s="21"/>
      <c r="I29" s="6">
        <f t="shared" si="14"/>
        <v>43313</v>
      </c>
      <c r="J29" s="7">
        <v>5.39</v>
      </c>
      <c r="K29" s="7">
        <v>5.46</v>
      </c>
      <c r="L29" s="7">
        <f t="shared" si="2"/>
        <v>5.46</v>
      </c>
      <c r="M29" s="7">
        <f t="shared" si="3"/>
        <v>5.4249999999999998</v>
      </c>
      <c r="N29" s="7">
        <f t="shared" si="8"/>
        <v>3.5000000000000142E-2</v>
      </c>
      <c r="O29" s="7"/>
      <c r="P29" s="8"/>
      <c r="Q29" s="144"/>
      <c r="R29" s="6">
        <f t="shared" si="15"/>
        <v>42948</v>
      </c>
      <c r="S29" s="7">
        <v>5.07</v>
      </c>
      <c r="T29" s="7">
        <v>6.55</v>
      </c>
      <c r="U29" s="7">
        <f t="shared" si="4"/>
        <v>6.55</v>
      </c>
      <c r="V29" s="7">
        <v>6.25</v>
      </c>
      <c r="W29" s="7">
        <f t="shared" si="9"/>
        <v>0.29999999999999982</v>
      </c>
      <c r="X29" s="22"/>
      <c r="Y29" s="153"/>
      <c r="Z29" s="9">
        <f t="shared" si="10"/>
        <v>44256</v>
      </c>
      <c r="AA29" s="10">
        <v>11.1</v>
      </c>
      <c r="AB29" s="10">
        <v>8.66</v>
      </c>
      <c r="AC29" s="11">
        <f t="shared" si="23"/>
        <v>10.62</v>
      </c>
      <c r="AD29" s="11">
        <f t="shared" si="24"/>
        <v>11.1</v>
      </c>
      <c r="AE29" s="11">
        <f t="shared" si="25"/>
        <v>10.62</v>
      </c>
      <c r="AF29" s="11">
        <f t="shared" si="26"/>
        <v>10.434791666666666</v>
      </c>
      <c r="AG29" s="11">
        <f t="shared" si="27"/>
        <v>8.98</v>
      </c>
      <c r="AH29" s="12">
        <v>10.51</v>
      </c>
      <c r="AI29" s="12">
        <v>8.4600000000000009</v>
      </c>
      <c r="AJ29" s="13"/>
    </row>
    <row r="30" spans="1:36" x14ac:dyDescent="0.25">
      <c r="A30" s="151" t="s">
        <v>36</v>
      </c>
      <c r="B30" s="4">
        <v>42948</v>
      </c>
      <c r="C30" s="5">
        <v>5.07</v>
      </c>
      <c r="D30" s="5">
        <v>6.55</v>
      </c>
      <c r="E30" s="5">
        <f t="shared" ref="E30:E53" si="28">MAX(C30:D30)</f>
        <v>6.55</v>
      </c>
      <c r="F30" s="5">
        <f t="shared" ref="F30:F53" si="29">AVERAGE(C30:D30)</f>
        <v>5.8100000000000005</v>
      </c>
      <c r="G30" s="146" t="s">
        <v>30</v>
      </c>
      <c r="H30" s="149"/>
      <c r="I30" s="6">
        <f t="shared" si="14"/>
        <v>43344</v>
      </c>
      <c r="J30" s="7">
        <v>5.92</v>
      </c>
      <c r="K30" s="7">
        <v>5.73</v>
      </c>
      <c r="L30" s="7">
        <f t="shared" si="2"/>
        <v>5.92</v>
      </c>
      <c r="M30" s="7">
        <f t="shared" si="3"/>
        <v>5.8250000000000002</v>
      </c>
      <c r="N30" s="7">
        <f t="shared" si="8"/>
        <v>9.4999999999999751E-2</v>
      </c>
      <c r="O30" s="7"/>
      <c r="P30" s="8"/>
      <c r="Q30" s="144"/>
      <c r="R30" s="6">
        <f t="shared" si="15"/>
        <v>42979</v>
      </c>
      <c r="S30" s="7">
        <v>6.21</v>
      </c>
      <c r="T30" s="7">
        <v>6.33</v>
      </c>
      <c r="U30" s="7">
        <f t="shared" si="4"/>
        <v>6.33</v>
      </c>
      <c r="V30" s="7">
        <v>6.59</v>
      </c>
      <c r="W30" s="7">
        <f t="shared" si="9"/>
        <v>-0.25999999999999979</v>
      </c>
      <c r="X30" s="150"/>
      <c r="Y30" s="153"/>
      <c r="Z30" s="9">
        <f t="shared" si="10"/>
        <v>44287</v>
      </c>
      <c r="AA30" s="10">
        <v>10.19</v>
      </c>
      <c r="AB30" s="10">
        <v>8.33</v>
      </c>
      <c r="AC30" s="11">
        <f t="shared" si="23"/>
        <v>10</v>
      </c>
      <c r="AD30" s="11">
        <f t="shared" si="24"/>
        <v>10.19</v>
      </c>
      <c r="AE30" s="11">
        <f t="shared" si="25"/>
        <v>10</v>
      </c>
      <c r="AF30" s="11">
        <f t="shared" si="26"/>
        <v>9.8287499999999994</v>
      </c>
      <c r="AG30" s="11">
        <f t="shared" si="27"/>
        <v>12.120000000000001</v>
      </c>
      <c r="AH30" s="12">
        <v>11.24</v>
      </c>
      <c r="AI30" s="12">
        <v>8.91</v>
      </c>
      <c r="AJ30" s="13"/>
    </row>
    <row r="31" spans="1:36" x14ac:dyDescent="0.25">
      <c r="A31" s="151"/>
      <c r="B31" s="4">
        <f>EDATE(B30,1)</f>
        <v>42979</v>
      </c>
      <c r="C31" s="5">
        <v>6.21</v>
      </c>
      <c r="D31" s="5">
        <v>6.33</v>
      </c>
      <c r="E31" s="5">
        <f t="shared" si="28"/>
        <v>6.33</v>
      </c>
      <c r="F31" s="5">
        <f t="shared" si="29"/>
        <v>6.27</v>
      </c>
      <c r="G31" s="146"/>
      <c r="H31" s="149"/>
      <c r="I31" s="6">
        <f t="shared" si="14"/>
        <v>43374</v>
      </c>
      <c r="J31" s="7">
        <v>7.71</v>
      </c>
      <c r="K31" s="7">
        <v>6.11</v>
      </c>
      <c r="L31" s="7">
        <f t="shared" si="2"/>
        <v>7.71</v>
      </c>
      <c r="M31" s="7">
        <f t="shared" si="3"/>
        <v>6.91</v>
      </c>
      <c r="N31" s="7">
        <f t="shared" si="8"/>
        <v>0.79999999999999982</v>
      </c>
      <c r="O31" s="7"/>
      <c r="P31" s="8"/>
      <c r="Q31" s="144"/>
      <c r="R31" s="6">
        <f t="shared" si="15"/>
        <v>43009</v>
      </c>
      <c r="S31" s="7">
        <v>6.67</v>
      </c>
      <c r="T31" s="7">
        <v>6.14</v>
      </c>
      <c r="U31" s="7">
        <f t="shared" si="4"/>
        <v>6.67</v>
      </c>
      <c r="V31" s="7">
        <v>7.63</v>
      </c>
      <c r="W31" s="7">
        <f t="shared" si="9"/>
        <v>-0.96</v>
      </c>
      <c r="X31" s="150"/>
      <c r="Y31" s="153"/>
      <c r="Z31" s="9">
        <f t="shared" si="10"/>
        <v>44317</v>
      </c>
      <c r="AA31" s="10">
        <v>10.75</v>
      </c>
      <c r="AB31" s="10">
        <v>8.8800000000000008</v>
      </c>
      <c r="AC31" s="11">
        <f t="shared" si="23"/>
        <v>10.555000000000001</v>
      </c>
      <c r="AD31" s="11">
        <f t="shared" si="24"/>
        <v>10.75</v>
      </c>
      <c r="AE31" s="11">
        <f t="shared" si="25"/>
        <v>10.555000000000001</v>
      </c>
      <c r="AF31" s="11">
        <f t="shared" si="26"/>
        <v>10.383125000000001</v>
      </c>
      <c r="AG31" s="11">
        <f t="shared" si="27"/>
        <v>13.5</v>
      </c>
      <c r="AH31" s="12">
        <v>12.45</v>
      </c>
      <c r="AI31" s="12">
        <v>9.5500000000000007</v>
      </c>
      <c r="AJ31" s="13"/>
    </row>
    <row r="32" spans="1:36" x14ac:dyDescent="0.25">
      <c r="A32" s="151"/>
      <c r="B32" s="4">
        <f t="shared" ref="B32:B53" si="30">EDATE(B31,1)</f>
        <v>43009</v>
      </c>
      <c r="C32" s="5">
        <v>6.67</v>
      </c>
      <c r="D32" s="5">
        <v>6.14</v>
      </c>
      <c r="E32" s="5">
        <f t="shared" si="28"/>
        <v>6.67</v>
      </c>
      <c r="F32" s="5">
        <f t="shared" si="29"/>
        <v>6.4049999999999994</v>
      </c>
      <c r="G32" s="146"/>
      <c r="H32" s="149"/>
      <c r="I32" s="6">
        <f t="shared" si="14"/>
        <v>43405</v>
      </c>
      <c r="J32" s="7">
        <v>6.81</v>
      </c>
      <c r="K32" s="7">
        <v>6.26</v>
      </c>
      <c r="L32" s="7">
        <f t="shared" si="2"/>
        <v>6.81</v>
      </c>
      <c r="M32" s="7">
        <f t="shared" si="3"/>
        <v>6.5350000000000001</v>
      </c>
      <c r="N32" s="7">
        <f t="shared" si="8"/>
        <v>0.27499999999999947</v>
      </c>
      <c r="O32" s="7"/>
      <c r="P32" s="8"/>
      <c r="Q32" s="144"/>
      <c r="R32" s="6">
        <f t="shared" si="15"/>
        <v>43040</v>
      </c>
      <c r="S32" s="7">
        <v>7.28</v>
      </c>
      <c r="T32" s="7">
        <v>5.88</v>
      </c>
      <c r="U32" s="7">
        <f t="shared" si="4"/>
        <v>7.28</v>
      </c>
      <c r="V32" s="7">
        <v>8.23</v>
      </c>
      <c r="W32" s="7">
        <f t="shared" si="9"/>
        <v>-0.95000000000000018</v>
      </c>
      <c r="X32" s="150"/>
      <c r="Y32" s="153"/>
      <c r="Z32" s="9">
        <f t="shared" si="10"/>
        <v>44348</v>
      </c>
      <c r="AA32" s="10">
        <v>12.73</v>
      </c>
      <c r="AB32" s="10">
        <v>9.42</v>
      </c>
      <c r="AC32" s="11">
        <f t="shared" si="23"/>
        <v>11.815</v>
      </c>
      <c r="AD32" s="11">
        <f t="shared" si="24"/>
        <v>12.73</v>
      </c>
      <c r="AE32" s="11">
        <f t="shared" si="25"/>
        <v>11.815</v>
      </c>
      <c r="AF32" s="11">
        <f t="shared" si="26"/>
        <v>11.777083333333332</v>
      </c>
      <c r="AG32" s="11">
        <f t="shared" si="27"/>
        <v>11.950000000000001</v>
      </c>
      <c r="AH32" s="12">
        <v>10.71</v>
      </c>
      <c r="AI32" s="12">
        <v>9.82</v>
      </c>
      <c r="AJ32" s="13"/>
    </row>
    <row r="33" spans="1:36" x14ac:dyDescent="0.25">
      <c r="A33" s="151"/>
      <c r="B33" s="4">
        <f t="shared" si="30"/>
        <v>43040</v>
      </c>
      <c r="C33" s="5">
        <v>7.28</v>
      </c>
      <c r="D33" s="5">
        <v>5.88</v>
      </c>
      <c r="E33" s="5">
        <f t="shared" si="28"/>
        <v>7.28</v>
      </c>
      <c r="F33" s="5">
        <f t="shared" si="29"/>
        <v>6.58</v>
      </c>
      <c r="G33" s="146"/>
      <c r="H33" s="149"/>
      <c r="I33" s="6">
        <f t="shared" si="14"/>
        <v>43435</v>
      </c>
      <c r="J33" s="7">
        <v>5.85</v>
      </c>
      <c r="K33" s="7">
        <v>6.42</v>
      </c>
      <c r="L33" s="7">
        <f t="shared" si="2"/>
        <v>6.42</v>
      </c>
      <c r="M33" s="7">
        <f t="shared" si="3"/>
        <v>6.1349999999999998</v>
      </c>
      <c r="N33" s="7">
        <f t="shared" si="8"/>
        <v>0.28500000000000014</v>
      </c>
      <c r="O33" s="7"/>
      <c r="P33" s="8"/>
      <c r="Q33" s="144"/>
      <c r="R33" s="6">
        <f t="shared" si="15"/>
        <v>43070</v>
      </c>
      <c r="S33" s="7">
        <v>8.3000000000000007</v>
      </c>
      <c r="T33" s="7">
        <v>5.24</v>
      </c>
      <c r="U33" s="7">
        <f t="shared" si="4"/>
        <v>8.3000000000000007</v>
      </c>
      <c r="V33" s="7">
        <v>6.95</v>
      </c>
      <c r="W33" s="7">
        <f t="shared" si="9"/>
        <v>1.3500000000000005</v>
      </c>
      <c r="X33" s="150"/>
      <c r="Y33" s="153"/>
      <c r="Z33" s="9">
        <f t="shared" si="10"/>
        <v>44378</v>
      </c>
      <c r="AA33" s="10">
        <v>10.59</v>
      </c>
      <c r="AB33" s="10">
        <v>9.83</v>
      </c>
      <c r="AC33" s="11">
        <f t="shared" si="23"/>
        <v>10.950000000000001</v>
      </c>
      <c r="AD33" s="11">
        <f t="shared" si="24"/>
        <v>10.59</v>
      </c>
      <c r="AE33" s="11">
        <f t="shared" si="25"/>
        <v>10.950000000000001</v>
      </c>
      <c r="AF33" s="11">
        <f t="shared" si="26"/>
        <v>11.138958333333335</v>
      </c>
      <c r="AG33" s="11">
        <f t="shared" si="27"/>
        <v>11.309999999999999</v>
      </c>
      <c r="AH33" s="12">
        <v>10.199999999999999</v>
      </c>
      <c r="AI33" s="12">
        <v>9.69</v>
      </c>
      <c r="AJ33" s="13"/>
    </row>
    <row r="34" spans="1:36" x14ac:dyDescent="0.25">
      <c r="A34" s="151"/>
      <c r="B34" s="4">
        <f t="shared" si="30"/>
        <v>43070</v>
      </c>
      <c r="C34" s="5">
        <v>8.3000000000000007</v>
      </c>
      <c r="D34" s="5">
        <v>5.24</v>
      </c>
      <c r="E34" s="5">
        <f t="shared" si="28"/>
        <v>8.3000000000000007</v>
      </c>
      <c r="F34" s="5">
        <f t="shared" si="29"/>
        <v>6.7700000000000005</v>
      </c>
      <c r="G34" s="146"/>
      <c r="H34" s="149"/>
      <c r="I34" s="6">
        <f t="shared" si="14"/>
        <v>43466</v>
      </c>
      <c r="J34" s="7">
        <v>5.16</v>
      </c>
      <c r="K34" s="7">
        <v>6.52</v>
      </c>
      <c r="L34" s="7">
        <f t="shared" si="2"/>
        <v>6.52</v>
      </c>
      <c r="M34" s="7">
        <f t="shared" si="3"/>
        <v>5.84</v>
      </c>
      <c r="N34" s="7">
        <f t="shared" si="8"/>
        <v>0.67999999999999972</v>
      </c>
      <c r="O34" s="7">
        <f>AVERAGE(N5:N21)</f>
        <v>0.72264705882352942</v>
      </c>
      <c r="P34" s="8"/>
      <c r="Q34" s="144"/>
      <c r="R34" s="6">
        <f t="shared" si="15"/>
        <v>43101</v>
      </c>
      <c r="S34" s="7">
        <v>6.98</v>
      </c>
      <c r="T34" s="7">
        <v>5</v>
      </c>
      <c r="U34" s="7">
        <f t="shared" si="4"/>
        <v>6.98</v>
      </c>
      <c r="V34" s="7">
        <v>5.61</v>
      </c>
      <c r="W34" s="7">
        <f t="shared" si="9"/>
        <v>1.37</v>
      </c>
      <c r="X34" s="150"/>
      <c r="Y34" s="153"/>
      <c r="Z34" s="9">
        <f t="shared" si="10"/>
        <v>44409</v>
      </c>
      <c r="AA34" s="10">
        <v>10.039999999999999</v>
      </c>
      <c r="AB34" s="10">
        <v>9.67</v>
      </c>
      <c r="AC34" s="11">
        <f t="shared" si="23"/>
        <v>10.595000000000001</v>
      </c>
      <c r="AD34" s="11">
        <f t="shared" si="24"/>
        <v>10.039999999999999</v>
      </c>
      <c r="AE34" s="11">
        <f t="shared" si="25"/>
        <v>10.595000000000001</v>
      </c>
      <c r="AF34" s="11">
        <f t="shared" si="26"/>
        <v>10.994583333333333</v>
      </c>
      <c r="AG34" s="11">
        <f t="shared" si="27"/>
        <v>11.42</v>
      </c>
      <c r="AH34" s="12">
        <v>9.82</v>
      </c>
      <c r="AI34" s="12">
        <v>9.7799999999999994</v>
      </c>
      <c r="AJ34" s="13"/>
    </row>
    <row r="35" spans="1:36" x14ac:dyDescent="0.25">
      <c r="A35" s="151"/>
      <c r="B35" s="4">
        <f t="shared" si="30"/>
        <v>43101</v>
      </c>
      <c r="C35" s="5">
        <v>6.98</v>
      </c>
      <c r="D35" s="5">
        <v>5</v>
      </c>
      <c r="E35" s="5">
        <f t="shared" si="28"/>
        <v>6.98</v>
      </c>
      <c r="F35" s="5">
        <f t="shared" si="29"/>
        <v>5.99</v>
      </c>
      <c r="G35" s="146"/>
      <c r="H35" s="149"/>
      <c r="I35" s="6">
        <f t="shared" si="14"/>
        <v>43497</v>
      </c>
      <c r="J35" s="7">
        <v>5.47</v>
      </c>
      <c r="K35" s="7">
        <v>6.8</v>
      </c>
      <c r="L35" s="7">
        <f t="shared" si="2"/>
        <v>6.8</v>
      </c>
      <c r="M35" s="7">
        <f t="shared" si="3"/>
        <v>6.1349999999999998</v>
      </c>
      <c r="N35" s="7">
        <f t="shared" si="8"/>
        <v>0.66500000000000004</v>
      </c>
      <c r="O35" s="7">
        <f t="shared" ref="O35:O40" si="31">AVERAGE(N6:N22)</f>
        <v>0.77647058823529413</v>
      </c>
      <c r="P35" s="8"/>
      <c r="Q35" s="144"/>
      <c r="R35" s="6">
        <f t="shared" si="15"/>
        <v>43132</v>
      </c>
      <c r="S35" s="7">
        <v>5.71</v>
      </c>
      <c r="T35" s="7">
        <v>4.68</v>
      </c>
      <c r="U35" s="7">
        <f t="shared" si="4"/>
        <v>5.71</v>
      </c>
      <c r="V35" s="7">
        <v>5.37</v>
      </c>
      <c r="W35" s="7">
        <f t="shared" si="9"/>
        <v>0.33999999999999986</v>
      </c>
      <c r="X35" s="150"/>
      <c r="Y35" s="153"/>
      <c r="Z35" s="9">
        <f t="shared" si="10"/>
        <v>44440</v>
      </c>
      <c r="AA35" s="10">
        <v>9.68</v>
      </c>
      <c r="AB35" s="10">
        <v>9.75</v>
      </c>
      <c r="AC35" s="11">
        <f t="shared" si="23"/>
        <v>10.455</v>
      </c>
      <c r="AD35" s="11">
        <f t="shared" si="24"/>
        <v>9.75</v>
      </c>
      <c r="AE35" s="11">
        <f t="shared" si="25"/>
        <v>10.455</v>
      </c>
      <c r="AF35" s="11">
        <f t="shared" si="26"/>
        <v>10.895416666666666</v>
      </c>
      <c r="AG35" s="11">
        <f t="shared" si="27"/>
        <v>11</v>
      </c>
      <c r="AH35" s="12">
        <v>10.1</v>
      </c>
      <c r="AI35" s="12">
        <v>9.92</v>
      </c>
      <c r="AJ35" s="13"/>
    </row>
    <row r="36" spans="1:36" x14ac:dyDescent="0.25">
      <c r="A36" s="151"/>
      <c r="B36" s="4">
        <f t="shared" si="30"/>
        <v>43132</v>
      </c>
      <c r="C36" s="5">
        <v>5.71</v>
      </c>
      <c r="D36" s="5">
        <v>4.68</v>
      </c>
      <c r="E36" s="5">
        <f t="shared" si="28"/>
        <v>5.71</v>
      </c>
      <c r="F36" s="5">
        <f t="shared" si="29"/>
        <v>5.1950000000000003</v>
      </c>
      <c r="G36" s="146"/>
      <c r="H36" s="149"/>
      <c r="I36" s="6">
        <f t="shared" si="14"/>
        <v>43525</v>
      </c>
      <c r="J36" s="7">
        <v>4.97</v>
      </c>
      <c r="K36" s="7">
        <v>7.25</v>
      </c>
      <c r="L36" s="7">
        <f t="shared" si="2"/>
        <v>7.25</v>
      </c>
      <c r="M36" s="7">
        <f t="shared" si="3"/>
        <v>6.1099999999999994</v>
      </c>
      <c r="N36" s="7">
        <f t="shared" si="8"/>
        <v>1.1400000000000006</v>
      </c>
      <c r="O36" s="7">
        <f t="shared" si="31"/>
        <v>0.74558823529411766</v>
      </c>
      <c r="P36" s="8"/>
      <c r="Q36" s="144"/>
      <c r="R36" s="6">
        <f t="shared" si="15"/>
        <v>43160</v>
      </c>
      <c r="S36" s="7">
        <v>5.38</v>
      </c>
      <c r="T36" s="7">
        <v>4.8499999999999996</v>
      </c>
      <c r="U36" s="7">
        <f t="shared" si="4"/>
        <v>5.38</v>
      </c>
      <c r="V36" s="7">
        <v>5.93</v>
      </c>
      <c r="W36" s="7">
        <f t="shared" si="9"/>
        <v>-0.54999999999999982</v>
      </c>
      <c r="X36" s="150"/>
      <c r="Y36" s="153"/>
      <c r="Z36" s="9">
        <f t="shared" si="10"/>
        <v>44470</v>
      </c>
      <c r="AA36" s="10">
        <v>9.9</v>
      </c>
      <c r="AB36" s="10">
        <v>9.93</v>
      </c>
      <c r="AC36" s="11">
        <f t="shared" si="23"/>
        <v>10.654999999999999</v>
      </c>
      <c r="AD36" s="11">
        <f t="shared" si="24"/>
        <v>9.93</v>
      </c>
      <c r="AE36" s="11">
        <f t="shared" si="25"/>
        <v>10.654999999999999</v>
      </c>
      <c r="AF36" s="11">
        <f t="shared" si="26"/>
        <v>11.252083333333331</v>
      </c>
      <c r="AG36" s="11">
        <f t="shared" si="27"/>
        <v>11.149999999999999</v>
      </c>
      <c r="AH36" s="12">
        <v>11.44</v>
      </c>
      <c r="AI36" s="12">
        <v>10.62</v>
      </c>
      <c r="AJ36" s="13"/>
    </row>
    <row r="37" spans="1:36" ht="18" customHeight="1" x14ac:dyDescent="0.25">
      <c r="A37" s="151"/>
      <c r="B37" s="4">
        <f t="shared" si="30"/>
        <v>43160</v>
      </c>
      <c r="C37" s="5">
        <v>5.38</v>
      </c>
      <c r="D37" s="5">
        <v>4.8499999999999996</v>
      </c>
      <c r="E37" s="5">
        <f t="shared" si="28"/>
        <v>5.38</v>
      </c>
      <c r="F37" s="5">
        <f t="shared" si="29"/>
        <v>5.1150000000000002</v>
      </c>
      <c r="G37" s="146"/>
      <c r="H37" s="149"/>
      <c r="I37" s="6">
        <f t="shared" si="14"/>
        <v>43556</v>
      </c>
      <c r="J37" s="7">
        <v>6.35</v>
      </c>
      <c r="K37" s="7">
        <v>7.05</v>
      </c>
      <c r="L37" s="7">
        <f t="shared" si="2"/>
        <v>7.05</v>
      </c>
      <c r="M37" s="7">
        <f t="shared" si="3"/>
        <v>6.6999999999999993</v>
      </c>
      <c r="N37" s="7">
        <f t="shared" si="8"/>
        <v>0.35000000000000053</v>
      </c>
      <c r="O37" s="7">
        <f t="shared" si="31"/>
        <v>0.69235294117647062</v>
      </c>
      <c r="P37" s="8"/>
      <c r="Q37" s="144"/>
      <c r="R37" s="6">
        <f t="shared" si="15"/>
        <v>43191</v>
      </c>
      <c r="S37" s="7">
        <v>5.82</v>
      </c>
      <c r="T37" s="7">
        <v>4.71</v>
      </c>
      <c r="U37" s="7">
        <f t="shared" si="4"/>
        <v>5.82</v>
      </c>
      <c r="V37" s="7">
        <v>5.89</v>
      </c>
      <c r="W37" s="7">
        <f t="shared" si="9"/>
        <v>-6.9999999999999396E-2</v>
      </c>
      <c r="X37" s="150"/>
      <c r="Y37" s="153"/>
      <c r="Z37" s="9">
        <f t="shared" si="10"/>
        <v>44501</v>
      </c>
      <c r="AA37" s="10">
        <v>11.45</v>
      </c>
      <c r="AB37" s="10">
        <v>10.53</v>
      </c>
      <c r="AC37" s="11">
        <f t="shared" si="23"/>
        <v>11.729999999999999</v>
      </c>
      <c r="AD37" s="11">
        <f t="shared" si="24"/>
        <v>11.45</v>
      </c>
      <c r="AE37" s="11">
        <f t="shared" si="25"/>
        <v>11.729999999999999</v>
      </c>
      <c r="AF37" s="11">
        <f t="shared" si="26"/>
        <v>12.562291666666665</v>
      </c>
      <c r="AG37" s="11">
        <f t="shared" si="27"/>
        <v>10.36</v>
      </c>
      <c r="AH37" s="12">
        <v>10.87</v>
      </c>
      <c r="AI37" s="12">
        <v>11.66</v>
      </c>
      <c r="AJ37" s="13"/>
    </row>
    <row r="38" spans="1:36" ht="18.75" customHeight="1" thickBot="1" x14ac:dyDescent="0.3">
      <c r="A38" s="151"/>
      <c r="B38" s="4">
        <f t="shared" si="30"/>
        <v>43191</v>
      </c>
      <c r="C38" s="5">
        <v>5.82</v>
      </c>
      <c r="D38" s="5">
        <v>4.71</v>
      </c>
      <c r="E38" s="5">
        <f t="shared" si="28"/>
        <v>5.82</v>
      </c>
      <c r="F38" s="5">
        <f t="shared" si="29"/>
        <v>5.2650000000000006</v>
      </c>
      <c r="G38" s="146"/>
      <c r="H38" s="149"/>
      <c r="I38" s="6">
        <f t="shared" si="14"/>
        <v>43586</v>
      </c>
      <c r="J38" s="7">
        <v>7.14</v>
      </c>
      <c r="K38" s="7">
        <v>7.02</v>
      </c>
      <c r="L38" s="7">
        <f t="shared" si="2"/>
        <v>7.14</v>
      </c>
      <c r="M38" s="7">
        <f t="shared" si="3"/>
        <v>7.08</v>
      </c>
      <c r="N38" s="7">
        <f t="shared" si="8"/>
        <v>5.9999999999999609E-2</v>
      </c>
      <c r="O38" s="7">
        <f t="shared" si="31"/>
        <v>0.69499999999999984</v>
      </c>
      <c r="P38" s="8"/>
      <c r="Q38" s="144"/>
      <c r="R38" s="6">
        <f t="shared" si="15"/>
        <v>43221</v>
      </c>
      <c r="S38" s="7">
        <v>5.98</v>
      </c>
      <c r="T38" s="7">
        <v>4.75</v>
      </c>
      <c r="U38" s="7">
        <f t="shared" si="4"/>
        <v>5.98</v>
      </c>
      <c r="V38" s="7">
        <v>6.21</v>
      </c>
      <c r="W38" s="7">
        <f t="shared" si="9"/>
        <v>-0.22999999999999954</v>
      </c>
      <c r="X38" s="150"/>
      <c r="Y38" s="153"/>
      <c r="Z38" s="9">
        <f t="shared" si="10"/>
        <v>44531</v>
      </c>
      <c r="AA38" s="10">
        <v>11.4</v>
      </c>
      <c r="AB38" s="10">
        <v>11.52</v>
      </c>
      <c r="AC38" s="11">
        <f t="shared" si="23"/>
        <v>12.200000000000001</v>
      </c>
      <c r="AD38" s="11">
        <f t="shared" si="24"/>
        <v>11.52</v>
      </c>
      <c r="AE38" s="11">
        <f t="shared" si="25"/>
        <v>12.200000000000001</v>
      </c>
      <c r="AF38" s="11">
        <f t="shared" si="26"/>
        <v>13.043958333333334</v>
      </c>
      <c r="AG38" s="11">
        <f t="shared" si="27"/>
        <v>11.23</v>
      </c>
      <c r="AH38" s="12">
        <v>10.71</v>
      </c>
      <c r="AI38" s="12">
        <v>12.29</v>
      </c>
      <c r="AJ38" s="13"/>
    </row>
    <row r="39" spans="1:36" ht="18.75" customHeight="1" thickBot="1" x14ac:dyDescent="0.3">
      <c r="A39" s="151"/>
      <c r="B39" s="4">
        <f t="shared" si="30"/>
        <v>43221</v>
      </c>
      <c r="C39" s="5">
        <v>5.98</v>
      </c>
      <c r="D39" s="5">
        <v>4.75</v>
      </c>
      <c r="E39" s="5">
        <f t="shared" si="28"/>
        <v>5.98</v>
      </c>
      <c r="F39" s="5">
        <f t="shared" si="29"/>
        <v>5.3650000000000002</v>
      </c>
      <c r="G39" s="146"/>
      <c r="H39" s="149"/>
      <c r="I39" s="6">
        <f t="shared" si="14"/>
        <v>43617</v>
      </c>
      <c r="J39" s="7">
        <v>7.74</v>
      </c>
      <c r="K39" s="7">
        <v>7.56</v>
      </c>
      <c r="L39" s="7">
        <f t="shared" si="2"/>
        <v>7.74</v>
      </c>
      <c r="M39" s="7">
        <f t="shared" si="3"/>
        <v>7.65</v>
      </c>
      <c r="N39" s="7">
        <f t="shared" si="8"/>
        <v>8.9999999999999858E-2</v>
      </c>
      <c r="O39" s="7">
        <f t="shared" si="31"/>
        <v>0.63647058823529423</v>
      </c>
      <c r="P39" s="8"/>
      <c r="Q39" s="144"/>
      <c r="R39" s="6">
        <f t="shared" si="15"/>
        <v>43252</v>
      </c>
      <c r="S39" s="7">
        <v>6.35</v>
      </c>
      <c r="T39" s="7">
        <v>5.63</v>
      </c>
      <c r="U39" s="7">
        <f t="shared" si="4"/>
        <v>6.35</v>
      </c>
      <c r="V39" s="7">
        <v>6.08</v>
      </c>
      <c r="W39" s="7">
        <f t="shared" si="9"/>
        <v>0.26999999999999957</v>
      </c>
      <c r="X39" s="150"/>
      <c r="Y39" s="153"/>
      <c r="Z39" s="14" t="s">
        <v>37</v>
      </c>
      <c r="AA39" s="15">
        <f>AVERAGE(AA27:AA38)</f>
        <v>10.730000000000002</v>
      </c>
      <c r="AB39" s="15">
        <f t="shared" ref="AB39:AI39" si="32">AVERAGE(AB27:AB38)</f>
        <v>9.4516666666666662</v>
      </c>
      <c r="AC39" s="15">
        <f t="shared" si="32"/>
        <v>10.830833333333333</v>
      </c>
      <c r="AD39" s="15">
        <f>AVERAGE(AD27:AD38)</f>
        <v>10.748333333333335</v>
      </c>
      <c r="AE39" s="15">
        <f t="shared" si="32"/>
        <v>10.830833333333333</v>
      </c>
      <c r="AF39" s="15">
        <f t="shared" si="32"/>
        <v>11.027239583333333</v>
      </c>
      <c r="AG39" s="15">
        <f t="shared" si="32"/>
        <v>11.192500000000001</v>
      </c>
      <c r="AH39" s="15">
        <f t="shared" si="32"/>
        <v>10.845833333333333</v>
      </c>
      <c r="AI39" s="16">
        <f t="shared" si="32"/>
        <v>9.8133333333333326</v>
      </c>
      <c r="AJ39" s="13"/>
    </row>
    <row r="40" spans="1:36" ht="18.75" customHeight="1" x14ac:dyDescent="0.25">
      <c r="A40" s="151"/>
      <c r="B40" s="4">
        <f t="shared" si="30"/>
        <v>43252</v>
      </c>
      <c r="C40" s="5">
        <v>6.35</v>
      </c>
      <c r="D40" s="5">
        <v>5.63</v>
      </c>
      <c r="E40" s="5">
        <f t="shared" si="28"/>
        <v>6.35</v>
      </c>
      <c r="F40" s="5">
        <f t="shared" si="29"/>
        <v>5.99</v>
      </c>
      <c r="G40" s="146"/>
      <c r="H40" s="149"/>
      <c r="I40" s="6">
        <f t="shared" si="14"/>
        <v>43647</v>
      </c>
      <c r="J40" s="7">
        <v>7.09</v>
      </c>
      <c r="K40" s="7">
        <v>7.78</v>
      </c>
      <c r="L40" s="7">
        <f t="shared" si="2"/>
        <v>7.78</v>
      </c>
      <c r="M40" s="7">
        <f t="shared" si="3"/>
        <v>7.4350000000000005</v>
      </c>
      <c r="N40" s="7">
        <f t="shared" si="8"/>
        <v>0.34499999999999975</v>
      </c>
      <c r="O40" s="7">
        <f t="shared" si="31"/>
        <v>0.58294117647058818</v>
      </c>
      <c r="P40" s="8"/>
      <c r="Q40" s="144"/>
      <c r="R40" s="6">
        <f t="shared" si="15"/>
        <v>43282</v>
      </c>
      <c r="S40" s="7">
        <v>6.25</v>
      </c>
      <c r="T40" s="7">
        <v>5.85</v>
      </c>
      <c r="U40" s="23">
        <f t="shared" si="4"/>
        <v>6.25</v>
      </c>
      <c r="V40" s="23">
        <v>5.44</v>
      </c>
      <c r="W40" s="23">
        <f t="shared" si="9"/>
        <v>0.80999999999999961</v>
      </c>
      <c r="X40" s="150"/>
      <c r="Y40" s="153"/>
      <c r="Z40" s="9">
        <f>EDATE(Z38,1)</f>
        <v>44562</v>
      </c>
      <c r="AA40" s="10">
        <v>10.73</v>
      </c>
      <c r="AB40" s="10">
        <v>12.21</v>
      </c>
      <c r="AC40" s="11">
        <f t="shared" ref="AC40:AC51" si="33">AVERAGE(AA40:AB40)+0.74</f>
        <v>12.21</v>
      </c>
      <c r="AD40" s="11">
        <f t="shared" ref="AD40:AD51" si="34">MAX(AA40:AB40)</f>
        <v>12.21</v>
      </c>
      <c r="AE40" s="11">
        <f>MAX(0.74,$G$104)+AVERAGE(AA40:AB40)</f>
        <v>13.260000000000002</v>
      </c>
      <c r="AF40" s="11">
        <f t="shared" ref="AF40:AF51" si="35">O73+AVERAGE(AA40:AB40)</f>
        <v>13.073541666666667</v>
      </c>
      <c r="AG40" s="11">
        <f>+AH40+$W$152</f>
        <v>10.43</v>
      </c>
      <c r="AH40" s="12">
        <v>10.4</v>
      </c>
      <c r="AI40" s="12">
        <v>13.2</v>
      </c>
    </row>
    <row r="41" spans="1:36" ht="18.75" customHeight="1" thickBot="1" x14ac:dyDescent="0.3">
      <c r="A41" s="151"/>
      <c r="B41" s="4">
        <f t="shared" si="30"/>
        <v>43282</v>
      </c>
      <c r="C41" s="5">
        <v>6.25</v>
      </c>
      <c r="D41" s="5">
        <v>5.85</v>
      </c>
      <c r="E41" s="5">
        <f t="shared" si="28"/>
        <v>6.25</v>
      </c>
      <c r="F41" s="5">
        <f t="shared" si="29"/>
        <v>6.05</v>
      </c>
      <c r="G41" s="146"/>
      <c r="H41" s="149"/>
      <c r="I41" s="6">
        <f t="shared" si="14"/>
        <v>43678</v>
      </c>
      <c r="J41" s="7">
        <v>8.27</v>
      </c>
      <c r="K41" s="7">
        <v>7.87</v>
      </c>
      <c r="L41" s="7">
        <f t="shared" si="2"/>
        <v>8.27</v>
      </c>
      <c r="M41" s="7">
        <f t="shared" si="3"/>
        <v>8.07</v>
      </c>
      <c r="N41" s="7">
        <f t="shared" si="8"/>
        <v>0.19999999999999929</v>
      </c>
      <c r="O41" s="7">
        <f>AVERAGE(N5:N28)</f>
        <v>0.65770833333333334</v>
      </c>
      <c r="P41" s="8"/>
      <c r="R41" s="24" t="s">
        <v>38</v>
      </c>
      <c r="S41" s="25">
        <f>AVERAGE(S5:S40)</f>
        <v>6.826944444444444</v>
      </c>
      <c r="T41" s="25">
        <f>AVERAGE(T5:T40)</f>
        <v>5.8758333333333344</v>
      </c>
      <c r="U41" s="25">
        <f>AVERAGE(U5:U40)</f>
        <v>7.0030555555555551</v>
      </c>
      <c r="V41" s="25">
        <f>AVERAGE(V5:V40)</f>
        <v>6.7088888888888896</v>
      </c>
      <c r="W41" s="26">
        <f>ROUNDDOWN(U41-V41,2)</f>
        <v>0.28999999999999998</v>
      </c>
      <c r="X41" s="150"/>
      <c r="Y41" s="153"/>
      <c r="Z41" s="9">
        <f t="shared" ref="Z41" si="36">EDATE(Z40,1)</f>
        <v>44593</v>
      </c>
      <c r="AA41" s="10">
        <v>10.43</v>
      </c>
      <c r="AB41" s="10">
        <v>12.97</v>
      </c>
      <c r="AC41" s="11">
        <f t="shared" si="33"/>
        <v>12.44</v>
      </c>
      <c r="AD41" s="11">
        <f t="shared" si="34"/>
        <v>12.97</v>
      </c>
      <c r="AE41" s="11">
        <f t="shared" ref="AE41:AE51" si="37">MAX(0.74,$G$104)+AVERAGE(AA41:AB41)</f>
        <v>13.489999999999998</v>
      </c>
      <c r="AF41" s="11">
        <f t="shared" si="35"/>
        <v>13.327708333333332</v>
      </c>
      <c r="AG41" s="11">
        <f t="shared" ref="AG41:AG51" si="38">+AH41+$W$152</f>
        <v>10.74</v>
      </c>
      <c r="AH41" s="12">
        <v>10.71</v>
      </c>
      <c r="AI41" s="12">
        <v>13.91</v>
      </c>
    </row>
    <row r="42" spans="1:36" ht="17.45" customHeight="1" x14ac:dyDescent="0.25">
      <c r="A42" s="151"/>
      <c r="B42" s="4">
        <f t="shared" si="30"/>
        <v>43313</v>
      </c>
      <c r="C42" s="5">
        <v>5.39</v>
      </c>
      <c r="D42" s="5">
        <v>5.46</v>
      </c>
      <c r="E42" s="5">
        <f t="shared" si="28"/>
        <v>5.46</v>
      </c>
      <c r="F42" s="5">
        <f t="shared" si="29"/>
        <v>5.4249999999999998</v>
      </c>
      <c r="G42" s="146"/>
      <c r="H42" s="149"/>
      <c r="I42" s="6">
        <f t="shared" si="14"/>
        <v>43709</v>
      </c>
      <c r="J42" s="7">
        <v>8.49</v>
      </c>
      <c r="K42" s="7">
        <v>7.76</v>
      </c>
      <c r="L42" s="7">
        <f t="shared" si="2"/>
        <v>8.49</v>
      </c>
      <c r="M42" s="7">
        <f t="shared" si="3"/>
        <v>8.125</v>
      </c>
      <c r="N42" s="7">
        <f t="shared" si="8"/>
        <v>0.36500000000000021</v>
      </c>
      <c r="O42" s="7">
        <f t="shared" ref="O42:O100" si="39">AVERAGE(N6:N29)</f>
        <v>0.65604166666666675</v>
      </c>
      <c r="P42" s="8"/>
      <c r="Q42" s="144" t="s">
        <v>39</v>
      </c>
      <c r="R42" s="6">
        <v>42583</v>
      </c>
      <c r="S42" s="7">
        <v>6.16</v>
      </c>
      <c r="T42" s="7">
        <v>6.01</v>
      </c>
      <c r="U42" s="7">
        <f t="shared" ref="U42:U77" si="40">MAX(S42:T42)</f>
        <v>6.16</v>
      </c>
      <c r="V42" s="7">
        <v>8.5</v>
      </c>
      <c r="W42" s="7">
        <f>+U42-V42</f>
        <v>-2.34</v>
      </c>
      <c r="X42" s="150"/>
      <c r="Y42" s="153"/>
      <c r="Z42" s="9">
        <f t="shared" si="10"/>
        <v>44621</v>
      </c>
      <c r="AA42" s="10">
        <v>10.59</v>
      </c>
      <c r="AB42" s="10">
        <v>13.71</v>
      </c>
      <c r="AC42" s="11">
        <f t="shared" si="33"/>
        <v>12.89</v>
      </c>
      <c r="AD42" s="11">
        <f t="shared" si="34"/>
        <v>13.71</v>
      </c>
      <c r="AE42" s="11">
        <f t="shared" si="37"/>
        <v>13.940000000000001</v>
      </c>
      <c r="AF42" s="11">
        <f t="shared" si="35"/>
        <v>13.814166666666667</v>
      </c>
      <c r="AG42" s="11">
        <f t="shared" si="38"/>
        <v>12.069999999999999</v>
      </c>
      <c r="AH42" s="12">
        <v>12.04</v>
      </c>
      <c r="AI42" s="12">
        <v>14.5</v>
      </c>
    </row>
    <row r="43" spans="1:36" ht="18.75" customHeight="1" x14ac:dyDescent="0.25">
      <c r="A43" s="151"/>
      <c r="B43" s="4">
        <f t="shared" si="30"/>
        <v>43344</v>
      </c>
      <c r="C43" s="5">
        <v>5.92</v>
      </c>
      <c r="D43" s="5">
        <v>5.73</v>
      </c>
      <c r="E43" s="5">
        <f t="shared" si="28"/>
        <v>5.92</v>
      </c>
      <c r="F43" s="5">
        <f t="shared" si="29"/>
        <v>5.8250000000000002</v>
      </c>
      <c r="G43" s="146"/>
      <c r="H43" s="149"/>
      <c r="I43" s="6">
        <f t="shared" si="14"/>
        <v>43739</v>
      </c>
      <c r="J43" s="7">
        <v>9.26</v>
      </c>
      <c r="K43" s="7">
        <v>7.84</v>
      </c>
      <c r="L43" s="7">
        <f t="shared" si="2"/>
        <v>9.26</v>
      </c>
      <c r="M43" s="7">
        <f t="shared" si="3"/>
        <v>8.5500000000000007</v>
      </c>
      <c r="N43" s="7">
        <f t="shared" si="8"/>
        <v>0.70999999999999908</v>
      </c>
      <c r="O43" s="7">
        <f t="shared" si="39"/>
        <v>0.6166666666666667</v>
      </c>
      <c r="P43" s="8"/>
      <c r="Q43" s="144"/>
      <c r="R43" s="6">
        <f>EDATE(R42,1)</f>
        <v>42614</v>
      </c>
      <c r="S43" s="7">
        <v>8.17</v>
      </c>
      <c r="T43" s="7">
        <v>6.09</v>
      </c>
      <c r="U43" s="7">
        <f t="shared" si="40"/>
        <v>8.17</v>
      </c>
      <c r="V43" s="7">
        <v>8.61</v>
      </c>
      <c r="W43" s="7">
        <f t="shared" ref="W43:W77" si="41">+U43-V43</f>
        <v>-0.4399999999999995</v>
      </c>
      <c r="X43" s="150"/>
      <c r="Y43" s="153"/>
      <c r="Z43" s="9">
        <f t="shared" si="10"/>
        <v>44652</v>
      </c>
      <c r="AA43" s="10">
        <v>11.97</v>
      </c>
      <c r="AB43" s="10">
        <v>14.51</v>
      </c>
      <c r="AC43" s="11">
        <f t="shared" si="33"/>
        <v>13.98</v>
      </c>
      <c r="AD43" s="11">
        <f t="shared" si="34"/>
        <v>14.51</v>
      </c>
      <c r="AE43" s="11">
        <f t="shared" si="37"/>
        <v>15.030000000000001</v>
      </c>
      <c r="AF43" s="11">
        <f t="shared" si="35"/>
        <v>14.969374999999999</v>
      </c>
      <c r="AG43" s="11">
        <f t="shared" si="38"/>
        <v>13.93</v>
      </c>
      <c r="AH43" s="12">
        <v>13.9</v>
      </c>
      <c r="AI43" s="12">
        <v>14.82</v>
      </c>
    </row>
    <row r="44" spans="1:36" x14ac:dyDescent="0.25">
      <c r="A44" s="151"/>
      <c r="B44" s="4">
        <f t="shared" si="30"/>
        <v>43374</v>
      </c>
      <c r="C44" s="5">
        <v>7.71</v>
      </c>
      <c r="D44" s="5">
        <v>6.11</v>
      </c>
      <c r="E44" s="5">
        <f t="shared" si="28"/>
        <v>7.71</v>
      </c>
      <c r="F44" s="5">
        <f t="shared" si="29"/>
        <v>6.91</v>
      </c>
      <c r="G44" s="146"/>
      <c r="H44" s="149"/>
      <c r="I44" s="6">
        <f t="shared" si="14"/>
        <v>43770</v>
      </c>
      <c r="J44" s="7">
        <v>10.42</v>
      </c>
      <c r="K44" s="7">
        <v>8.32</v>
      </c>
      <c r="L44" s="7">
        <f t="shared" si="2"/>
        <v>10.42</v>
      </c>
      <c r="M44" s="7">
        <f t="shared" si="3"/>
        <v>9.370000000000001</v>
      </c>
      <c r="N44" s="7">
        <f t="shared" si="8"/>
        <v>1.0499999999999989</v>
      </c>
      <c r="O44" s="7">
        <f t="shared" si="39"/>
        <v>0.60124999999999995</v>
      </c>
      <c r="P44" s="8"/>
      <c r="Q44" s="144"/>
      <c r="R44" s="6">
        <f t="shared" ref="R44:R77" si="42">EDATE(R43,1)</f>
        <v>42644</v>
      </c>
      <c r="S44" s="7">
        <v>8.7799999999999994</v>
      </c>
      <c r="T44" s="7">
        <v>6.44</v>
      </c>
      <c r="U44" s="7">
        <f t="shared" si="40"/>
        <v>8.7799999999999994</v>
      </c>
      <c r="V44" s="7">
        <v>7.92</v>
      </c>
      <c r="W44" s="7">
        <f t="shared" si="41"/>
        <v>0.85999999999999943</v>
      </c>
      <c r="X44" s="150"/>
      <c r="Y44" s="153"/>
      <c r="Z44" s="9">
        <f t="shared" si="10"/>
        <v>44682</v>
      </c>
      <c r="AA44" s="10">
        <v>13.68</v>
      </c>
      <c r="AB44" s="10">
        <v>14.82</v>
      </c>
      <c r="AC44" s="11">
        <f t="shared" si="33"/>
        <v>14.99</v>
      </c>
      <c r="AD44" s="11">
        <f t="shared" si="34"/>
        <v>14.82</v>
      </c>
      <c r="AE44" s="11">
        <f t="shared" si="37"/>
        <v>16.04</v>
      </c>
      <c r="AF44" s="11">
        <f t="shared" si="35"/>
        <v>15.980833333333333</v>
      </c>
      <c r="AG44" s="11">
        <f t="shared" si="38"/>
        <v>14.889999999999999</v>
      </c>
      <c r="AH44" s="12">
        <v>14.86</v>
      </c>
      <c r="AI44" s="12">
        <v>14.63</v>
      </c>
    </row>
    <row r="45" spans="1:36" ht="15.75" thickBot="1" x14ac:dyDescent="0.3">
      <c r="A45" s="151"/>
      <c r="B45" s="4">
        <f t="shared" si="30"/>
        <v>43405</v>
      </c>
      <c r="C45" s="5">
        <v>6.81</v>
      </c>
      <c r="D45" s="5">
        <v>6.26</v>
      </c>
      <c r="E45" s="5">
        <f t="shared" si="28"/>
        <v>6.81</v>
      </c>
      <c r="F45" s="5">
        <f t="shared" si="29"/>
        <v>6.5350000000000001</v>
      </c>
      <c r="G45" s="146"/>
      <c r="H45" s="149"/>
      <c r="I45" s="6">
        <f t="shared" si="14"/>
        <v>43800</v>
      </c>
      <c r="J45" s="7">
        <v>13.01</v>
      </c>
      <c r="K45" s="7">
        <v>8.73</v>
      </c>
      <c r="L45" s="7">
        <f t="shared" si="2"/>
        <v>13.01</v>
      </c>
      <c r="M45" s="7">
        <f t="shared" si="3"/>
        <v>10.870000000000001</v>
      </c>
      <c r="N45" s="23">
        <f t="shared" si="8"/>
        <v>2.1399999999999988</v>
      </c>
      <c r="O45" s="7">
        <f t="shared" si="39"/>
        <v>0.5914583333333332</v>
      </c>
      <c r="P45" s="8"/>
      <c r="Q45" s="144"/>
      <c r="R45" s="6">
        <f t="shared" si="42"/>
        <v>42675</v>
      </c>
      <c r="S45" s="7">
        <v>7.79</v>
      </c>
      <c r="T45" s="7">
        <v>6.77</v>
      </c>
      <c r="U45" s="7">
        <f t="shared" si="40"/>
        <v>7.79</v>
      </c>
      <c r="V45" s="7">
        <v>9.74</v>
      </c>
      <c r="W45" s="7">
        <f t="shared" si="41"/>
        <v>-1.9500000000000002</v>
      </c>
      <c r="X45" s="150"/>
      <c r="Y45" s="153"/>
      <c r="Z45" s="9">
        <f t="shared" si="10"/>
        <v>44713</v>
      </c>
      <c r="AA45" s="10">
        <v>15.04</v>
      </c>
      <c r="AB45" s="10">
        <v>14.8</v>
      </c>
      <c r="AC45" s="11">
        <f t="shared" si="33"/>
        <v>15.66</v>
      </c>
      <c r="AD45" s="11">
        <f t="shared" si="34"/>
        <v>15.04</v>
      </c>
      <c r="AE45" s="11">
        <f t="shared" si="37"/>
        <v>16.71</v>
      </c>
      <c r="AF45" s="11">
        <f t="shared" si="35"/>
        <v>16.650208333333332</v>
      </c>
      <c r="AG45" s="11">
        <f t="shared" si="38"/>
        <v>13.16</v>
      </c>
      <c r="AH45" s="12">
        <v>13.13</v>
      </c>
      <c r="AI45" s="12">
        <v>14.68</v>
      </c>
    </row>
    <row r="46" spans="1:36" x14ac:dyDescent="0.25">
      <c r="A46" s="151"/>
      <c r="B46" s="4">
        <f t="shared" si="30"/>
        <v>43435</v>
      </c>
      <c r="C46" s="5">
        <v>5.85</v>
      </c>
      <c r="D46" s="5">
        <v>6.42</v>
      </c>
      <c r="E46" s="5">
        <f t="shared" si="28"/>
        <v>6.42</v>
      </c>
      <c r="F46" s="5">
        <f t="shared" si="29"/>
        <v>6.1349999999999998</v>
      </c>
      <c r="G46" s="146"/>
      <c r="H46" s="149"/>
      <c r="I46" s="6">
        <f t="shared" si="14"/>
        <v>43831</v>
      </c>
      <c r="J46" s="7">
        <v>12.65</v>
      </c>
      <c r="K46" s="7">
        <v>9.2799999999999994</v>
      </c>
      <c r="L46" s="7">
        <f t="shared" si="2"/>
        <v>12.65</v>
      </c>
      <c r="M46" s="27">
        <f t="shared" si="3"/>
        <v>10.965</v>
      </c>
      <c r="N46" s="28">
        <f t="shared" si="8"/>
        <v>1.6850000000000005</v>
      </c>
      <c r="O46" s="29">
        <f t="shared" si="39"/>
        <v>0.53625</v>
      </c>
      <c r="P46" s="8"/>
      <c r="Q46" s="144"/>
      <c r="R46" s="6">
        <f t="shared" si="42"/>
        <v>42705</v>
      </c>
      <c r="S46" s="7">
        <v>9.84</v>
      </c>
      <c r="T46" s="7">
        <v>6.62</v>
      </c>
      <c r="U46" s="7">
        <f t="shared" si="40"/>
        <v>9.84</v>
      </c>
      <c r="V46" s="7">
        <v>9.56</v>
      </c>
      <c r="W46" s="7">
        <f t="shared" si="41"/>
        <v>0.27999999999999936</v>
      </c>
      <c r="X46" s="150"/>
      <c r="Y46" s="153"/>
      <c r="Z46" s="9">
        <f t="shared" si="10"/>
        <v>44743</v>
      </c>
      <c r="AA46" s="10">
        <v>13.07</v>
      </c>
      <c r="AB46" s="10">
        <v>14.72</v>
      </c>
      <c r="AC46" s="11">
        <f t="shared" si="33"/>
        <v>14.635</v>
      </c>
      <c r="AD46" s="11">
        <f t="shared" si="34"/>
        <v>14.72</v>
      </c>
      <c r="AE46" s="11">
        <f t="shared" si="37"/>
        <v>15.684999999999999</v>
      </c>
      <c r="AF46" s="11">
        <f t="shared" si="35"/>
        <v>15.611458333333331</v>
      </c>
      <c r="AG46" s="11">
        <f t="shared" si="38"/>
        <v>11.18</v>
      </c>
      <c r="AH46" s="12">
        <v>11.15</v>
      </c>
      <c r="AI46" s="12">
        <v>14.54</v>
      </c>
    </row>
    <row r="47" spans="1:36" x14ac:dyDescent="0.25">
      <c r="A47" s="151"/>
      <c r="B47" s="4">
        <f t="shared" si="30"/>
        <v>43466</v>
      </c>
      <c r="C47" s="5">
        <v>5.16</v>
      </c>
      <c r="D47" s="5">
        <v>6.52</v>
      </c>
      <c r="E47" s="5">
        <f t="shared" si="28"/>
        <v>6.52</v>
      </c>
      <c r="F47" s="5">
        <f t="shared" si="29"/>
        <v>5.84</v>
      </c>
      <c r="G47" s="146"/>
      <c r="H47" s="149"/>
      <c r="I47" s="6">
        <f t="shared" si="14"/>
        <v>43862</v>
      </c>
      <c r="J47" s="7">
        <v>9.9</v>
      </c>
      <c r="K47" s="7">
        <v>9.5399999999999991</v>
      </c>
      <c r="L47" s="7">
        <f t="shared" si="2"/>
        <v>9.9</v>
      </c>
      <c r="M47" s="27">
        <f t="shared" si="3"/>
        <v>9.7199999999999989</v>
      </c>
      <c r="N47" s="30">
        <f t="shared" si="8"/>
        <v>0.18000000000000149</v>
      </c>
      <c r="O47" s="29">
        <f t="shared" si="39"/>
        <v>0.5116666666666666</v>
      </c>
      <c r="P47" s="8"/>
      <c r="Q47" s="144"/>
      <c r="R47" s="6">
        <f t="shared" si="42"/>
        <v>42736</v>
      </c>
      <c r="S47" s="7">
        <v>9.61</v>
      </c>
      <c r="T47" s="7">
        <v>7.07</v>
      </c>
      <c r="U47" s="7">
        <f t="shared" si="40"/>
        <v>9.61</v>
      </c>
      <c r="V47" s="7">
        <v>8.2200000000000006</v>
      </c>
      <c r="W47" s="7">
        <f t="shared" si="41"/>
        <v>1.3899999999999988</v>
      </c>
      <c r="X47" s="150"/>
      <c r="Y47" s="153"/>
      <c r="Z47" s="9">
        <f t="shared" si="10"/>
        <v>44774</v>
      </c>
      <c r="AA47" s="10">
        <v>11.19</v>
      </c>
      <c r="AB47" s="10">
        <v>14.83</v>
      </c>
      <c r="AC47" s="11">
        <f t="shared" si="33"/>
        <v>13.75</v>
      </c>
      <c r="AD47" s="11">
        <f t="shared" si="34"/>
        <v>14.83</v>
      </c>
      <c r="AE47" s="11">
        <f t="shared" si="37"/>
        <v>14.8</v>
      </c>
      <c r="AF47" s="11">
        <f t="shared" si="35"/>
        <v>14.6975</v>
      </c>
      <c r="AG47" s="11">
        <f t="shared" si="38"/>
        <v>8.5299999999999994</v>
      </c>
      <c r="AH47" s="12">
        <v>8.5</v>
      </c>
      <c r="AI47" s="12">
        <v>13.38</v>
      </c>
    </row>
    <row r="48" spans="1:36" x14ac:dyDescent="0.25">
      <c r="A48" s="151"/>
      <c r="B48" s="4">
        <f t="shared" si="30"/>
        <v>43497</v>
      </c>
      <c r="C48" s="5">
        <v>5.47</v>
      </c>
      <c r="D48" s="5">
        <v>6.8</v>
      </c>
      <c r="E48" s="5">
        <f t="shared" si="28"/>
        <v>6.8</v>
      </c>
      <c r="F48" s="5">
        <f t="shared" si="29"/>
        <v>6.1349999999999998</v>
      </c>
      <c r="G48" s="146"/>
      <c r="H48" s="149"/>
      <c r="I48" s="6">
        <f t="shared" si="14"/>
        <v>43891</v>
      </c>
      <c r="J48" s="7">
        <v>10.47</v>
      </c>
      <c r="K48" s="7">
        <v>9.68</v>
      </c>
      <c r="L48" s="7">
        <f t="shared" si="2"/>
        <v>10.47</v>
      </c>
      <c r="M48" s="27">
        <f t="shared" si="3"/>
        <v>10.074999999999999</v>
      </c>
      <c r="N48" s="30">
        <f t="shared" si="8"/>
        <v>0.39500000000000135</v>
      </c>
      <c r="O48" s="29">
        <f t="shared" si="39"/>
        <v>0.52666666666666651</v>
      </c>
      <c r="P48" s="8"/>
      <c r="Q48" s="144"/>
      <c r="R48" s="6">
        <f t="shared" si="42"/>
        <v>42767</v>
      </c>
      <c r="S48" s="7">
        <v>8.1999999999999993</v>
      </c>
      <c r="T48" s="7">
        <v>7.59</v>
      </c>
      <c r="U48" s="7">
        <f t="shared" si="40"/>
        <v>8.1999999999999993</v>
      </c>
      <c r="V48" s="7">
        <v>8.69</v>
      </c>
      <c r="W48" s="7">
        <f t="shared" si="41"/>
        <v>-0.49000000000000021</v>
      </c>
      <c r="X48" s="150"/>
      <c r="Y48" s="153"/>
      <c r="Z48" s="9">
        <f t="shared" si="10"/>
        <v>44805</v>
      </c>
      <c r="AA48" s="10">
        <v>8.84</v>
      </c>
      <c r="AB48" s="10">
        <v>13.82</v>
      </c>
      <c r="AC48" s="11">
        <f t="shared" si="33"/>
        <v>12.07</v>
      </c>
      <c r="AD48" s="11">
        <f t="shared" si="34"/>
        <v>13.82</v>
      </c>
      <c r="AE48" s="11">
        <f t="shared" si="37"/>
        <v>13.120000000000001</v>
      </c>
      <c r="AF48" s="11">
        <f t="shared" si="35"/>
        <v>12.992916666666666</v>
      </c>
      <c r="AG48" s="11">
        <f t="shared" si="38"/>
        <v>7.6400000000000006</v>
      </c>
      <c r="AH48" s="12">
        <v>7.61</v>
      </c>
      <c r="AI48" s="12">
        <v>12.59</v>
      </c>
    </row>
    <row r="49" spans="1:35" x14ac:dyDescent="0.25">
      <c r="A49" s="151"/>
      <c r="B49" s="4">
        <f t="shared" si="30"/>
        <v>43525</v>
      </c>
      <c r="C49" s="5">
        <v>4.97</v>
      </c>
      <c r="D49" s="5">
        <v>7.25</v>
      </c>
      <c r="E49" s="5">
        <f t="shared" si="28"/>
        <v>7.25</v>
      </c>
      <c r="F49" s="5">
        <f t="shared" si="29"/>
        <v>6.1099999999999994</v>
      </c>
      <c r="G49" s="146"/>
      <c r="H49" s="149"/>
      <c r="I49" s="6">
        <f t="shared" si="14"/>
        <v>43922</v>
      </c>
      <c r="J49" s="7">
        <v>10.039999999999999</v>
      </c>
      <c r="K49" s="7">
        <v>8.85</v>
      </c>
      <c r="L49" s="7">
        <f t="shared" si="2"/>
        <v>10.039999999999999</v>
      </c>
      <c r="M49" s="27">
        <f t="shared" si="3"/>
        <v>9.4450000000000003</v>
      </c>
      <c r="N49" s="30">
        <f t="shared" si="8"/>
        <v>0.59499999999999886</v>
      </c>
      <c r="O49" s="29">
        <f t="shared" si="39"/>
        <v>0.54604166666666654</v>
      </c>
      <c r="P49" s="8"/>
      <c r="Q49" s="144"/>
      <c r="R49" s="6">
        <f t="shared" si="42"/>
        <v>42795</v>
      </c>
      <c r="S49" s="7">
        <v>8.65</v>
      </c>
      <c r="T49" s="7">
        <v>7.3</v>
      </c>
      <c r="U49" s="7">
        <f t="shared" si="40"/>
        <v>8.65</v>
      </c>
      <c r="V49" s="7">
        <v>7.61</v>
      </c>
      <c r="W49" s="7">
        <f t="shared" si="41"/>
        <v>1.04</v>
      </c>
      <c r="X49" s="150"/>
      <c r="Y49" s="153"/>
      <c r="Z49" s="9">
        <f t="shared" si="10"/>
        <v>44835</v>
      </c>
      <c r="AA49" s="10">
        <v>7.04</v>
      </c>
      <c r="AB49" s="10">
        <v>12.67</v>
      </c>
      <c r="AC49" s="11">
        <f t="shared" si="33"/>
        <v>10.595000000000001</v>
      </c>
      <c r="AD49" s="11">
        <f t="shared" si="34"/>
        <v>12.67</v>
      </c>
      <c r="AE49" s="11">
        <f t="shared" si="37"/>
        <v>11.645</v>
      </c>
      <c r="AF49" s="11">
        <f t="shared" si="35"/>
        <v>11.43125</v>
      </c>
      <c r="AG49" s="11">
        <f t="shared" si="38"/>
        <v>9.3699999999999992</v>
      </c>
      <c r="AH49" s="12">
        <v>9.34</v>
      </c>
      <c r="AI49" s="12">
        <v>12.6</v>
      </c>
    </row>
    <row r="50" spans="1:35" x14ac:dyDescent="0.25">
      <c r="A50" s="151"/>
      <c r="B50" s="4">
        <f t="shared" si="30"/>
        <v>43556</v>
      </c>
      <c r="C50" s="5">
        <v>6.35</v>
      </c>
      <c r="D50" s="5">
        <v>7.05</v>
      </c>
      <c r="E50" s="5">
        <f t="shared" si="28"/>
        <v>7.05</v>
      </c>
      <c r="F50" s="5">
        <f t="shared" si="29"/>
        <v>6.6999999999999993</v>
      </c>
      <c r="G50" s="146"/>
      <c r="H50" s="149"/>
      <c r="I50" s="6">
        <f t="shared" si="14"/>
        <v>43952</v>
      </c>
      <c r="J50" s="7">
        <v>8.93</v>
      </c>
      <c r="K50" s="7">
        <v>7.03</v>
      </c>
      <c r="L50" s="7">
        <f t="shared" si="2"/>
        <v>8.93</v>
      </c>
      <c r="M50" s="27">
        <f t="shared" si="3"/>
        <v>7.98</v>
      </c>
      <c r="N50" s="30">
        <f t="shared" si="8"/>
        <v>0.94999999999999929</v>
      </c>
      <c r="O50" s="29">
        <f t="shared" si="39"/>
        <v>0.52583333333333326</v>
      </c>
      <c r="P50" s="8"/>
      <c r="Q50" s="144"/>
      <c r="R50" s="6">
        <f t="shared" si="42"/>
        <v>42826</v>
      </c>
      <c r="S50" s="7">
        <v>7.75</v>
      </c>
      <c r="T50" s="7">
        <v>6.08</v>
      </c>
      <c r="U50" s="7">
        <f t="shared" si="40"/>
        <v>7.75</v>
      </c>
      <c r="V50" s="7">
        <v>7.23</v>
      </c>
      <c r="W50" s="7">
        <f t="shared" si="41"/>
        <v>0.51999999999999957</v>
      </c>
      <c r="X50" s="150"/>
      <c r="Y50" s="153"/>
      <c r="Z50" s="9">
        <f t="shared" si="10"/>
        <v>44866</v>
      </c>
      <c r="AA50" s="10">
        <v>9.17</v>
      </c>
      <c r="AB50" s="10">
        <v>12.61</v>
      </c>
      <c r="AC50" s="11">
        <f t="shared" si="33"/>
        <v>11.63</v>
      </c>
      <c r="AD50" s="11">
        <f t="shared" si="34"/>
        <v>12.61</v>
      </c>
      <c r="AE50" s="11">
        <f t="shared" si="37"/>
        <v>12.68</v>
      </c>
      <c r="AF50" s="11">
        <f t="shared" si="35"/>
        <v>12.426875000000001</v>
      </c>
      <c r="AG50" s="11">
        <f t="shared" si="38"/>
        <v>9.5699999999999985</v>
      </c>
      <c r="AH50" s="12">
        <v>9.5399999999999991</v>
      </c>
      <c r="AI50" s="12">
        <v>11.91</v>
      </c>
    </row>
    <row r="51" spans="1:35" ht="15.75" thickBot="1" x14ac:dyDescent="0.3">
      <c r="A51" s="151"/>
      <c r="B51" s="4">
        <f t="shared" si="30"/>
        <v>43586</v>
      </c>
      <c r="C51" s="5">
        <v>7.14</v>
      </c>
      <c r="D51" s="5">
        <v>7.02</v>
      </c>
      <c r="E51" s="5">
        <f t="shared" si="28"/>
        <v>7.14</v>
      </c>
      <c r="F51" s="5">
        <f t="shared" si="29"/>
        <v>7.08</v>
      </c>
      <c r="G51" s="146"/>
      <c r="H51" s="149"/>
      <c r="I51" s="6">
        <f t="shared" si="14"/>
        <v>43983</v>
      </c>
      <c r="J51" s="7">
        <v>6.68</v>
      </c>
      <c r="K51" s="7">
        <v>5.99</v>
      </c>
      <c r="L51" s="7">
        <f t="shared" si="2"/>
        <v>6.68</v>
      </c>
      <c r="M51" s="27">
        <f t="shared" si="3"/>
        <v>6.335</v>
      </c>
      <c r="N51" s="30">
        <f t="shared" si="8"/>
        <v>0.34499999999999975</v>
      </c>
      <c r="O51" s="29">
        <f t="shared" si="39"/>
        <v>0.50249999999999995</v>
      </c>
      <c r="P51" s="8"/>
      <c r="Q51" s="144"/>
      <c r="R51" s="6">
        <f t="shared" si="42"/>
        <v>42856</v>
      </c>
      <c r="S51" s="7">
        <v>7.14</v>
      </c>
      <c r="T51" s="7">
        <v>5.9</v>
      </c>
      <c r="U51" s="7">
        <f t="shared" si="40"/>
        <v>7.14</v>
      </c>
      <c r="V51" s="7">
        <v>7.38</v>
      </c>
      <c r="W51" s="7">
        <f t="shared" si="41"/>
        <v>-0.24000000000000021</v>
      </c>
      <c r="X51" s="150"/>
      <c r="Y51" s="153"/>
      <c r="Z51" s="9">
        <f t="shared" si="10"/>
        <v>44896</v>
      </c>
      <c r="AA51" s="10">
        <v>9.6300000000000008</v>
      </c>
      <c r="AB51" s="10">
        <v>11.78</v>
      </c>
      <c r="AC51" s="11">
        <f t="shared" si="33"/>
        <v>11.445</v>
      </c>
      <c r="AD51" s="11">
        <f t="shared" si="34"/>
        <v>11.78</v>
      </c>
      <c r="AE51" s="11">
        <f t="shared" si="37"/>
        <v>12.495000000000001</v>
      </c>
      <c r="AF51" s="11">
        <f t="shared" si="35"/>
        <v>12.287291666666667</v>
      </c>
      <c r="AG51" s="11">
        <f t="shared" si="38"/>
        <v>9.83</v>
      </c>
      <c r="AH51" s="12">
        <v>9.8000000000000007</v>
      </c>
      <c r="AI51" s="12">
        <v>11.48</v>
      </c>
    </row>
    <row r="52" spans="1:35" ht="15.75" thickBot="1" x14ac:dyDescent="0.3">
      <c r="A52" s="151"/>
      <c r="B52" s="4">
        <f t="shared" si="30"/>
        <v>43617</v>
      </c>
      <c r="C52" s="5">
        <v>7.74</v>
      </c>
      <c r="D52" s="5">
        <v>7.56</v>
      </c>
      <c r="E52" s="5">
        <f t="shared" si="28"/>
        <v>7.74</v>
      </c>
      <c r="F52" s="5">
        <f t="shared" si="29"/>
        <v>7.65</v>
      </c>
      <c r="G52" s="146"/>
      <c r="H52" s="149"/>
      <c r="I52" s="6">
        <f t="shared" si="14"/>
        <v>44013</v>
      </c>
      <c r="J52" s="7">
        <v>13.29</v>
      </c>
      <c r="K52" s="7">
        <v>6.46</v>
      </c>
      <c r="L52" s="7">
        <f t="shared" si="2"/>
        <v>13.29</v>
      </c>
      <c r="M52" s="27">
        <f t="shared" si="3"/>
        <v>9.875</v>
      </c>
      <c r="N52" s="30">
        <f t="shared" si="8"/>
        <v>3.4149999999999991</v>
      </c>
      <c r="O52" s="29">
        <f t="shared" si="39"/>
        <v>0.48229166666666662</v>
      </c>
      <c r="P52" s="8"/>
      <c r="Q52" s="144"/>
      <c r="R52" s="6">
        <f t="shared" si="42"/>
        <v>42887</v>
      </c>
      <c r="S52" s="7">
        <v>7.34</v>
      </c>
      <c r="T52" s="7">
        <v>6.19</v>
      </c>
      <c r="U52" s="7">
        <f t="shared" si="40"/>
        <v>7.34</v>
      </c>
      <c r="V52" s="7">
        <v>7.22</v>
      </c>
      <c r="W52" s="7">
        <f t="shared" si="41"/>
        <v>0.12000000000000011</v>
      </c>
      <c r="X52" s="150"/>
      <c r="Y52" s="153"/>
      <c r="Z52" s="14" t="s">
        <v>40</v>
      </c>
      <c r="AA52" s="15">
        <f>AVERAGE(AA40:AA51)</f>
        <v>10.948333333333332</v>
      </c>
      <c r="AB52" s="15">
        <f t="shared" ref="AB52:AI52" si="43">AVERAGE(AB40:AB51)</f>
        <v>13.62083333333333</v>
      </c>
      <c r="AC52" s="15">
        <f t="shared" si="43"/>
        <v>13.024583333333332</v>
      </c>
      <c r="AD52" s="15">
        <f>AVERAGE(AD40:AD51)</f>
        <v>13.640833333333331</v>
      </c>
      <c r="AE52" s="15">
        <f t="shared" si="43"/>
        <v>14.074583333333335</v>
      </c>
      <c r="AF52" s="15">
        <f t="shared" si="43"/>
        <v>13.938593750000001</v>
      </c>
      <c r="AG52" s="15">
        <f t="shared" si="43"/>
        <v>10.945</v>
      </c>
      <c r="AH52" s="15">
        <f t="shared" si="43"/>
        <v>10.915000000000001</v>
      </c>
      <c r="AI52" s="16">
        <f t="shared" si="43"/>
        <v>13.519999999999998</v>
      </c>
    </row>
    <row r="53" spans="1:35" ht="15.75" thickBot="1" x14ac:dyDescent="0.3">
      <c r="A53" s="151"/>
      <c r="B53" s="4">
        <f t="shared" si="30"/>
        <v>43647</v>
      </c>
      <c r="C53" s="5">
        <v>7.09</v>
      </c>
      <c r="D53" s="5">
        <v>7.78</v>
      </c>
      <c r="E53" s="5">
        <f t="shared" si="28"/>
        <v>7.78</v>
      </c>
      <c r="F53" s="5">
        <f t="shared" si="29"/>
        <v>7.4350000000000005</v>
      </c>
      <c r="G53" s="147"/>
      <c r="H53" s="149"/>
      <c r="I53" s="6">
        <f t="shared" si="14"/>
        <v>44044</v>
      </c>
      <c r="J53" s="7">
        <v>18.079999999999998</v>
      </c>
      <c r="K53" s="7">
        <v>7.12</v>
      </c>
      <c r="L53" s="7">
        <f t="shared" si="2"/>
        <v>18.079999999999998</v>
      </c>
      <c r="M53" s="27">
        <f t="shared" si="3"/>
        <v>12.6</v>
      </c>
      <c r="N53" s="30">
        <f t="shared" si="8"/>
        <v>5.4799999999999986</v>
      </c>
      <c r="O53" s="29">
        <f t="shared" si="39"/>
        <v>0.48395833333333327</v>
      </c>
      <c r="P53" s="8"/>
      <c r="Q53" s="144"/>
      <c r="R53" s="6">
        <f t="shared" si="42"/>
        <v>42917</v>
      </c>
      <c r="S53" s="7">
        <v>7.32</v>
      </c>
      <c r="T53" s="7">
        <v>6.71</v>
      </c>
      <c r="U53" s="7">
        <f t="shared" si="40"/>
        <v>7.32</v>
      </c>
      <c r="V53" s="7">
        <v>5.33</v>
      </c>
      <c r="W53" s="7">
        <f t="shared" si="41"/>
        <v>1.9900000000000002</v>
      </c>
      <c r="X53" s="150"/>
      <c r="Y53" s="153"/>
      <c r="Z53" s="9">
        <f>EDATE(Z51,1)</f>
        <v>44927</v>
      </c>
      <c r="AA53" s="10">
        <v>9.5399999999999991</v>
      </c>
      <c r="AB53" s="10">
        <v>11.62</v>
      </c>
      <c r="AC53" s="11">
        <f t="shared" ref="AC53:AC59" si="44">AVERAGE(AA53:AB53)+0.74</f>
        <v>11.319999999999999</v>
      </c>
      <c r="AD53" s="11">
        <f t="shared" ref="AD53:AD59" si="45">MAX(AA53:AB53)</f>
        <v>11.62</v>
      </c>
      <c r="AE53" s="11">
        <f>MAX(0.74,$G$129)+AVERAGE(AA53:AB53)</f>
        <v>12.099999999999998</v>
      </c>
      <c r="AF53" s="11">
        <f t="shared" ref="AF53:AF59" si="46">O86+AVERAGE(AA53:AB53)</f>
        <v>12.238958333333331</v>
      </c>
      <c r="AG53" s="11">
        <f>+AH53+$W$189</f>
        <v>10.33</v>
      </c>
      <c r="AH53" s="12">
        <v>10.08</v>
      </c>
      <c r="AI53" s="12">
        <v>10.68</v>
      </c>
    </row>
    <row r="54" spans="1:35" ht="15.75" thickBot="1" x14ac:dyDescent="0.3">
      <c r="A54" s="17"/>
      <c r="B54" s="18" t="s">
        <v>35</v>
      </c>
      <c r="C54" s="19">
        <f>AVERAGE(C31:C53)</f>
        <v>6.3708695652173901</v>
      </c>
      <c r="D54" s="19">
        <f>AVERAGE(D31:D53)</f>
        <v>6.0443478260869554</v>
      </c>
      <c r="E54" s="19">
        <f>AVERAGE(E31:E53)</f>
        <v>6.6804347826086943</v>
      </c>
      <c r="F54" s="19">
        <f>AVERAGE(F31:F53)</f>
        <v>6.2076086956521745</v>
      </c>
      <c r="G54" s="20">
        <f>ROUNDDOWN(E54-F54,2)</f>
        <v>0.47</v>
      </c>
      <c r="H54" s="21"/>
      <c r="I54" s="6">
        <f t="shared" si="14"/>
        <v>44075</v>
      </c>
      <c r="J54" s="7">
        <v>17.43</v>
      </c>
      <c r="K54" s="7">
        <v>7.13</v>
      </c>
      <c r="L54" s="7">
        <f t="shared" si="2"/>
        <v>17.43</v>
      </c>
      <c r="M54" s="27">
        <f t="shared" si="3"/>
        <v>12.28</v>
      </c>
      <c r="N54" s="30">
        <f t="shared" si="8"/>
        <v>5.15</v>
      </c>
      <c r="O54" s="29">
        <f t="shared" si="39"/>
        <v>0.4614583333333333</v>
      </c>
      <c r="P54" s="8"/>
      <c r="Q54" s="144"/>
      <c r="R54" s="6">
        <f t="shared" si="42"/>
        <v>42948</v>
      </c>
      <c r="S54" s="7">
        <v>5.07</v>
      </c>
      <c r="T54" s="7">
        <v>6.55</v>
      </c>
      <c r="U54" s="7">
        <f t="shared" si="40"/>
        <v>6.55</v>
      </c>
      <c r="V54" s="7">
        <v>6.25</v>
      </c>
      <c r="W54" s="7">
        <f t="shared" si="41"/>
        <v>0.29999999999999982</v>
      </c>
      <c r="X54" s="22"/>
      <c r="Y54" s="153"/>
      <c r="Z54" s="9">
        <f t="shared" si="10"/>
        <v>44958</v>
      </c>
      <c r="AA54" s="10">
        <v>10.28</v>
      </c>
      <c r="AB54" s="10">
        <v>11</v>
      </c>
      <c r="AC54" s="11">
        <f t="shared" si="44"/>
        <v>11.38</v>
      </c>
      <c r="AD54" s="11">
        <f t="shared" si="45"/>
        <v>11</v>
      </c>
      <c r="AE54" s="11">
        <f t="shared" ref="AE54:AE59" si="47">MAX(0.74,$G$129)+AVERAGE(AA54:AB54)</f>
        <v>12.16</v>
      </c>
      <c r="AF54" s="11">
        <f t="shared" si="46"/>
        <v>12.283125</v>
      </c>
      <c r="AG54" s="11">
        <f t="shared" ref="AG54:AG59" si="48">+AH54+$W$189</f>
        <v>8.82</v>
      </c>
      <c r="AH54" s="12">
        <v>8.57</v>
      </c>
      <c r="AI54" s="12">
        <v>9.69</v>
      </c>
    </row>
    <row r="55" spans="1:35" x14ac:dyDescent="0.25">
      <c r="A55" s="151" t="s">
        <v>41</v>
      </c>
      <c r="B55" s="4">
        <v>43313</v>
      </c>
      <c r="C55" s="5">
        <v>5.39</v>
      </c>
      <c r="D55" s="5">
        <v>5.46</v>
      </c>
      <c r="E55" s="5">
        <f t="shared" ref="E55:E78" si="49">MAX(C55:D55)</f>
        <v>5.46</v>
      </c>
      <c r="F55" s="5">
        <f t="shared" ref="F55:F78" si="50">AVERAGE(C55:D55)</f>
        <v>5.4249999999999998</v>
      </c>
      <c r="G55" s="146" t="s">
        <v>30</v>
      </c>
      <c r="H55" s="149"/>
      <c r="I55" s="6">
        <f t="shared" si="14"/>
        <v>44105</v>
      </c>
      <c r="J55" s="7">
        <v>11.01</v>
      </c>
      <c r="K55" s="7">
        <v>7.45</v>
      </c>
      <c r="L55" s="7">
        <f t="shared" si="2"/>
        <v>11.01</v>
      </c>
      <c r="M55" s="27">
        <f t="shared" si="3"/>
        <v>9.23</v>
      </c>
      <c r="N55" s="30">
        <f t="shared" si="8"/>
        <v>1.7799999999999994</v>
      </c>
      <c r="O55" s="29">
        <f t="shared" si="39"/>
        <v>0.47416666666666657</v>
      </c>
      <c r="P55" s="8"/>
      <c r="Q55" s="144"/>
      <c r="R55" s="6">
        <f t="shared" si="42"/>
        <v>42979</v>
      </c>
      <c r="S55" s="7">
        <v>6.21</v>
      </c>
      <c r="T55" s="7">
        <v>6.33</v>
      </c>
      <c r="U55" s="7">
        <f t="shared" si="40"/>
        <v>6.33</v>
      </c>
      <c r="V55" s="7">
        <v>6.59</v>
      </c>
      <c r="W55" s="7">
        <f t="shared" si="41"/>
        <v>-0.25999999999999979</v>
      </c>
      <c r="X55" s="150"/>
      <c r="Y55" s="153"/>
      <c r="Z55" s="9">
        <f t="shared" si="10"/>
        <v>44986</v>
      </c>
      <c r="AA55" s="10">
        <v>8.49</v>
      </c>
      <c r="AB55" s="10">
        <v>9.6</v>
      </c>
      <c r="AC55" s="11">
        <f t="shared" si="44"/>
        <v>9.7850000000000001</v>
      </c>
      <c r="AD55" s="11">
        <f t="shared" si="45"/>
        <v>9.6</v>
      </c>
      <c r="AE55" s="11">
        <f t="shared" si="47"/>
        <v>10.565</v>
      </c>
      <c r="AF55" s="11">
        <f t="shared" si="46"/>
        <v>10.678749999999999</v>
      </c>
      <c r="AG55" s="11">
        <f t="shared" si="48"/>
        <v>9.1</v>
      </c>
      <c r="AH55" s="12">
        <v>8.85</v>
      </c>
      <c r="AI55" s="12">
        <v>9.14</v>
      </c>
    </row>
    <row r="56" spans="1:35" x14ac:dyDescent="0.25">
      <c r="A56" s="151"/>
      <c r="B56" s="4">
        <f>EDATE(B55,1)</f>
        <v>43344</v>
      </c>
      <c r="C56" s="5">
        <v>5.92</v>
      </c>
      <c r="D56" s="5">
        <v>5.73</v>
      </c>
      <c r="E56" s="5">
        <f t="shared" si="49"/>
        <v>5.92</v>
      </c>
      <c r="F56" s="5">
        <f t="shared" si="50"/>
        <v>5.8250000000000002</v>
      </c>
      <c r="G56" s="146"/>
      <c r="H56" s="149"/>
      <c r="I56" s="6">
        <f t="shared" si="14"/>
        <v>44136</v>
      </c>
      <c r="J56" s="7">
        <v>16.07</v>
      </c>
      <c r="K56" s="7">
        <v>8</v>
      </c>
      <c r="L56" s="7">
        <f t="shared" si="2"/>
        <v>16.07</v>
      </c>
      <c r="M56" s="27">
        <f t="shared" si="3"/>
        <v>12.035</v>
      </c>
      <c r="N56" s="30">
        <f t="shared" si="8"/>
        <v>4.0350000000000001</v>
      </c>
      <c r="O56" s="29">
        <f t="shared" si="39"/>
        <v>0.49270833333333314</v>
      </c>
      <c r="P56" s="8"/>
      <c r="Q56" s="144"/>
      <c r="R56" s="6">
        <f t="shared" si="42"/>
        <v>43009</v>
      </c>
      <c r="S56" s="7">
        <v>6.67</v>
      </c>
      <c r="T56" s="7">
        <v>6.14</v>
      </c>
      <c r="U56" s="7">
        <f t="shared" si="40"/>
        <v>6.67</v>
      </c>
      <c r="V56" s="7">
        <v>7.63</v>
      </c>
      <c r="W56" s="7">
        <f t="shared" si="41"/>
        <v>-0.96</v>
      </c>
      <c r="X56" s="150"/>
      <c r="Y56" s="153"/>
      <c r="Z56" s="9">
        <f t="shared" si="10"/>
        <v>45017</v>
      </c>
      <c r="AA56" s="10">
        <v>8.4600000000000009</v>
      </c>
      <c r="AB56" s="10">
        <v>9.3699999999999992</v>
      </c>
      <c r="AC56" s="11">
        <f t="shared" si="44"/>
        <v>9.6549999999999994</v>
      </c>
      <c r="AD56" s="11">
        <f t="shared" si="45"/>
        <v>9.3699999999999992</v>
      </c>
      <c r="AE56" s="11">
        <f t="shared" si="47"/>
        <v>10.434999999999999</v>
      </c>
      <c r="AF56" s="11">
        <f t="shared" si="46"/>
        <v>10.440833333333332</v>
      </c>
      <c r="AG56" s="11">
        <f t="shared" si="48"/>
        <v>9.65</v>
      </c>
      <c r="AH56" s="12">
        <v>9.4</v>
      </c>
      <c r="AI56" s="12">
        <v>8.8000000000000007</v>
      </c>
    </row>
    <row r="57" spans="1:35" x14ac:dyDescent="0.25">
      <c r="A57" s="151"/>
      <c r="B57" s="4">
        <f t="shared" ref="B57:B78" si="51">EDATE(B56,1)</f>
        <v>43374</v>
      </c>
      <c r="C57" s="5">
        <v>7.71</v>
      </c>
      <c r="D57" s="5">
        <v>6.11</v>
      </c>
      <c r="E57" s="5">
        <f t="shared" si="49"/>
        <v>7.71</v>
      </c>
      <c r="F57" s="5">
        <f t="shared" si="50"/>
        <v>6.91</v>
      </c>
      <c r="G57" s="146"/>
      <c r="H57" s="149"/>
      <c r="I57" s="6">
        <f t="shared" si="14"/>
        <v>44166</v>
      </c>
      <c r="J57" s="7">
        <v>20.07</v>
      </c>
      <c r="K57" s="7">
        <v>8.2100000000000009</v>
      </c>
      <c r="L57" s="7">
        <f t="shared" si="2"/>
        <v>20.07</v>
      </c>
      <c r="M57" s="27">
        <f t="shared" si="3"/>
        <v>14.14</v>
      </c>
      <c r="N57" s="30">
        <f t="shared" si="8"/>
        <v>5.93</v>
      </c>
      <c r="O57" s="29">
        <f t="shared" si="39"/>
        <v>0.50729166666666647</v>
      </c>
      <c r="P57" s="8"/>
      <c r="Q57" s="144"/>
      <c r="R57" s="6">
        <f t="shared" si="42"/>
        <v>43040</v>
      </c>
      <c r="S57" s="7">
        <v>7.28</v>
      </c>
      <c r="T57" s="7">
        <v>5.88</v>
      </c>
      <c r="U57" s="7">
        <f t="shared" si="40"/>
        <v>7.28</v>
      </c>
      <c r="V57" s="7">
        <v>8.23</v>
      </c>
      <c r="W57" s="7">
        <f t="shared" si="41"/>
        <v>-0.95000000000000018</v>
      </c>
      <c r="X57" s="150"/>
      <c r="Y57" s="153"/>
      <c r="Z57" s="9">
        <f t="shared" si="10"/>
        <v>45047</v>
      </c>
      <c r="AA57" s="10">
        <v>10.37</v>
      </c>
      <c r="AB57" s="10">
        <v>9.08</v>
      </c>
      <c r="AC57" s="11">
        <f t="shared" si="44"/>
        <v>10.465</v>
      </c>
      <c r="AD57" s="11">
        <f t="shared" si="45"/>
        <v>10.37</v>
      </c>
      <c r="AE57" s="11">
        <f t="shared" si="47"/>
        <v>11.244999999999999</v>
      </c>
      <c r="AF57" s="11">
        <f t="shared" si="46"/>
        <v>11.098333333333333</v>
      </c>
      <c r="AG57" s="11">
        <f t="shared" si="48"/>
        <v>6.94</v>
      </c>
      <c r="AH57" s="12">
        <v>6.69</v>
      </c>
      <c r="AI57" s="12">
        <v>8.76</v>
      </c>
    </row>
    <row r="58" spans="1:35" x14ac:dyDescent="0.25">
      <c r="A58" s="151"/>
      <c r="B58" s="4">
        <f t="shared" si="51"/>
        <v>43405</v>
      </c>
      <c r="C58" s="5">
        <v>6.81</v>
      </c>
      <c r="D58" s="5">
        <v>6.26</v>
      </c>
      <c r="E58" s="5">
        <f t="shared" si="49"/>
        <v>6.81</v>
      </c>
      <c r="F58" s="5">
        <f t="shared" si="50"/>
        <v>6.5350000000000001</v>
      </c>
      <c r="G58" s="146"/>
      <c r="H58" s="149"/>
      <c r="I58" s="6">
        <f t="shared" si="14"/>
        <v>44197</v>
      </c>
      <c r="J58" s="7">
        <v>10.25</v>
      </c>
      <c r="K58" s="7">
        <v>8.33</v>
      </c>
      <c r="L58" s="7">
        <f t="shared" si="2"/>
        <v>10.25</v>
      </c>
      <c r="M58" s="27">
        <f t="shared" si="3"/>
        <v>9.2899999999999991</v>
      </c>
      <c r="N58" s="30">
        <f t="shared" si="8"/>
        <v>0.96000000000000085</v>
      </c>
      <c r="O58" s="29">
        <f t="shared" si="39"/>
        <v>0.53270833333333312</v>
      </c>
      <c r="P58" s="8"/>
      <c r="Q58" s="144"/>
      <c r="R58" s="6">
        <f t="shared" si="42"/>
        <v>43070</v>
      </c>
      <c r="S58" s="7">
        <v>8.3000000000000007</v>
      </c>
      <c r="T58" s="7">
        <v>5.24</v>
      </c>
      <c r="U58" s="7">
        <f t="shared" si="40"/>
        <v>8.3000000000000007</v>
      </c>
      <c r="V58" s="7">
        <v>6.95</v>
      </c>
      <c r="W58" s="7">
        <f t="shared" si="41"/>
        <v>1.3500000000000005</v>
      </c>
      <c r="X58" s="150"/>
      <c r="Y58" s="153"/>
      <c r="Z58" s="9">
        <f t="shared" si="10"/>
        <v>45078</v>
      </c>
      <c r="AA58" s="10">
        <v>7.17</v>
      </c>
      <c r="AB58" s="10">
        <v>8.7799999999999994</v>
      </c>
      <c r="AC58" s="11">
        <f t="shared" si="44"/>
        <v>8.7149999999999999</v>
      </c>
      <c r="AD58" s="11">
        <f t="shared" si="45"/>
        <v>8.7799999999999994</v>
      </c>
      <c r="AE58" s="11">
        <f t="shared" si="47"/>
        <v>9.4949999999999992</v>
      </c>
      <c r="AF58" s="11">
        <f t="shared" si="46"/>
        <v>9.2375000000000007</v>
      </c>
      <c r="AG58" s="11">
        <f t="shared" si="48"/>
        <v>5.69</v>
      </c>
      <c r="AH58" s="12">
        <v>5.44</v>
      </c>
      <c r="AI58" s="12">
        <v>8.91</v>
      </c>
    </row>
    <row r="59" spans="1:35" ht="15.75" thickBot="1" x14ac:dyDescent="0.3">
      <c r="A59" s="151"/>
      <c r="B59" s="4">
        <f t="shared" si="51"/>
        <v>43435</v>
      </c>
      <c r="C59" s="5">
        <v>5.85</v>
      </c>
      <c r="D59" s="5">
        <v>6.42</v>
      </c>
      <c r="E59" s="5">
        <f t="shared" si="49"/>
        <v>6.42</v>
      </c>
      <c r="F59" s="5">
        <f t="shared" si="50"/>
        <v>6.1349999999999998</v>
      </c>
      <c r="G59" s="146"/>
      <c r="H59" s="149"/>
      <c r="I59" s="6">
        <f t="shared" si="14"/>
        <v>44228</v>
      </c>
      <c r="J59" s="7">
        <v>10.68</v>
      </c>
      <c r="K59" s="7">
        <v>8.57</v>
      </c>
      <c r="L59" s="7">
        <f t="shared" si="2"/>
        <v>10.68</v>
      </c>
      <c r="M59" s="27">
        <f t="shared" si="3"/>
        <v>9.625</v>
      </c>
      <c r="N59" s="30">
        <f t="shared" si="8"/>
        <v>1.0549999999999997</v>
      </c>
      <c r="O59" s="29">
        <f t="shared" si="39"/>
        <v>0.56166666666666643</v>
      </c>
      <c r="P59" s="8"/>
      <c r="Q59" s="144"/>
      <c r="R59" s="6">
        <f t="shared" si="42"/>
        <v>43101</v>
      </c>
      <c r="S59" s="7">
        <v>6.98</v>
      </c>
      <c r="T59" s="7">
        <v>5</v>
      </c>
      <c r="U59" s="7">
        <f t="shared" si="40"/>
        <v>6.98</v>
      </c>
      <c r="V59" s="7">
        <v>5.61</v>
      </c>
      <c r="W59" s="7">
        <f t="shared" si="41"/>
        <v>1.37</v>
      </c>
      <c r="X59" s="150"/>
      <c r="Y59" s="153"/>
      <c r="Z59" s="9">
        <f t="shared" si="10"/>
        <v>45108</v>
      </c>
      <c r="AA59" s="31">
        <v>5.33</v>
      </c>
      <c r="AB59" s="31">
        <v>8.94</v>
      </c>
      <c r="AC59" s="32">
        <f t="shared" si="44"/>
        <v>7.875</v>
      </c>
      <c r="AD59" s="32">
        <f t="shared" si="45"/>
        <v>8.94</v>
      </c>
      <c r="AE59" s="11">
        <f t="shared" si="47"/>
        <v>8.6549999999999994</v>
      </c>
      <c r="AF59" s="11">
        <f t="shared" si="46"/>
        <v>8.4406250000000007</v>
      </c>
      <c r="AG59" s="11">
        <f t="shared" si="48"/>
        <v>7.1</v>
      </c>
      <c r="AH59" s="33">
        <v>6.85</v>
      </c>
      <c r="AI59" s="33">
        <v>8.64</v>
      </c>
    </row>
    <row r="60" spans="1:35" ht="15.75" thickBot="1" x14ac:dyDescent="0.3">
      <c r="A60" s="151"/>
      <c r="B60" s="4">
        <f t="shared" si="51"/>
        <v>43466</v>
      </c>
      <c r="C60" s="5">
        <v>5.16</v>
      </c>
      <c r="D60" s="5">
        <v>6.52</v>
      </c>
      <c r="E60" s="5">
        <f t="shared" si="49"/>
        <v>6.52</v>
      </c>
      <c r="F60" s="5">
        <f t="shared" si="50"/>
        <v>5.84</v>
      </c>
      <c r="G60" s="146"/>
      <c r="H60" s="149"/>
      <c r="I60" s="6">
        <f t="shared" si="14"/>
        <v>44256</v>
      </c>
      <c r="J60" s="7">
        <v>11.1</v>
      </c>
      <c r="K60" s="7">
        <v>8.66</v>
      </c>
      <c r="L60" s="7">
        <f t="shared" si="2"/>
        <v>11.1</v>
      </c>
      <c r="M60" s="27">
        <f t="shared" si="3"/>
        <v>9.879999999999999</v>
      </c>
      <c r="N60" s="30">
        <f t="shared" si="8"/>
        <v>1.2200000000000006</v>
      </c>
      <c r="O60" s="29">
        <f t="shared" si="39"/>
        <v>0.54770833333333313</v>
      </c>
      <c r="P60" s="8"/>
      <c r="Q60" s="144"/>
      <c r="R60" s="6">
        <f t="shared" si="42"/>
        <v>43132</v>
      </c>
      <c r="S60" s="7">
        <v>5.71</v>
      </c>
      <c r="T60" s="7">
        <v>4.68</v>
      </c>
      <c r="U60" s="7">
        <f t="shared" si="40"/>
        <v>5.71</v>
      </c>
      <c r="V60" s="7">
        <v>5.37</v>
      </c>
      <c r="W60" s="7">
        <f t="shared" si="41"/>
        <v>0.33999999999999986</v>
      </c>
      <c r="X60" s="150"/>
      <c r="Y60" s="153"/>
      <c r="Z60" s="14" t="s">
        <v>42</v>
      </c>
      <c r="AA60" s="15">
        <f t="shared" ref="AA60:AC60" si="52">AVERAGE(AA53:AA59)</f>
        <v>8.52</v>
      </c>
      <c r="AB60" s="15">
        <f t="shared" si="52"/>
        <v>9.77</v>
      </c>
      <c r="AC60" s="15">
        <f t="shared" si="52"/>
        <v>9.8850000000000016</v>
      </c>
      <c r="AD60" s="15">
        <f>AVERAGE(AD53:AD59)</f>
        <v>9.9542857142857137</v>
      </c>
      <c r="AE60" s="15">
        <f t="shared" ref="AE60:AI60" si="53">AVERAGE(AE53:AE59)</f>
        <v>10.664999999999997</v>
      </c>
      <c r="AF60" s="15">
        <f t="shared" si="53"/>
        <v>10.631160714285713</v>
      </c>
      <c r="AG60" s="15">
        <f t="shared" si="53"/>
        <v>8.2328571428571422</v>
      </c>
      <c r="AH60" s="15">
        <f t="shared" si="53"/>
        <v>7.9828571428571422</v>
      </c>
      <c r="AI60" s="16">
        <f t="shared" si="53"/>
        <v>9.2314285714285713</v>
      </c>
    </row>
    <row r="61" spans="1:35" x14ac:dyDescent="0.25">
      <c r="A61" s="151"/>
      <c r="B61" s="4">
        <f t="shared" si="51"/>
        <v>43497</v>
      </c>
      <c r="C61" s="5">
        <v>5.47</v>
      </c>
      <c r="D61" s="5">
        <v>6.8</v>
      </c>
      <c r="E61" s="5">
        <f t="shared" si="49"/>
        <v>6.8</v>
      </c>
      <c r="F61" s="5">
        <f t="shared" si="50"/>
        <v>6.1349999999999998</v>
      </c>
      <c r="G61" s="146"/>
      <c r="H61" s="149"/>
      <c r="I61" s="6">
        <f t="shared" si="14"/>
        <v>44287</v>
      </c>
      <c r="J61" s="7">
        <v>10.19</v>
      </c>
      <c r="K61" s="7">
        <v>8.33</v>
      </c>
      <c r="L61" s="7">
        <f t="shared" si="2"/>
        <v>10.19</v>
      </c>
      <c r="M61" s="27">
        <f t="shared" si="3"/>
        <v>9.26</v>
      </c>
      <c r="N61" s="30">
        <f t="shared" si="8"/>
        <v>0.92999999999999972</v>
      </c>
      <c r="O61" s="29">
        <f t="shared" si="39"/>
        <v>0.55312499999999998</v>
      </c>
      <c r="P61" s="8"/>
      <c r="Q61" s="144"/>
      <c r="R61" s="6">
        <f t="shared" si="42"/>
        <v>43160</v>
      </c>
      <c r="S61" s="7">
        <v>5.38</v>
      </c>
      <c r="T61" s="7">
        <v>4.8499999999999996</v>
      </c>
      <c r="U61" s="7">
        <f t="shared" si="40"/>
        <v>5.38</v>
      </c>
      <c r="V61" s="7">
        <v>5.93</v>
      </c>
      <c r="W61" s="7">
        <f t="shared" si="41"/>
        <v>-0.54999999999999982</v>
      </c>
      <c r="X61" s="150"/>
    </row>
    <row r="62" spans="1:35" x14ac:dyDescent="0.25">
      <c r="A62" s="151"/>
      <c r="B62" s="4">
        <f t="shared" si="51"/>
        <v>43525</v>
      </c>
      <c r="C62" s="5">
        <v>4.97</v>
      </c>
      <c r="D62" s="5">
        <v>7.25</v>
      </c>
      <c r="E62" s="5">
        <f t="shared" si="49"/>
        <v>7.25</v>
      </c>
      <c r="F62" s="5">
        <f t="shared" si="50"/>
        <v>6.1099999999999994</v>
      </c>
      <c r="G62" s="146"/>
      <c r="H62" s="149"/>
      <c r="I62" s="6">
        <f t="shared" si="14"/>
        <v>44317</v>
      </c>
      <c r="J62" s="7">
        <v>10.75</v>
      </c>
      <c r="K62" s="7">
        <v>8.8800000000000008</v>
      </c>
      <c r="L62" s="7">
        <f t="shared" si="2"/>
        <v>10.75</v>
      </c>
      <c r="M62" s="27">
        <f t="shared" si="3"/>
        <v>9.8150000000000013</v>
      </c>
      <c r="N62" s="30">
        <f t="shared" si="8"/>
        <v>0.93499999999999872</v>
      </c>
      <c r="O62" s="29">
        <f t="shared" si="39"/>
        <v>0.55479166666666657</v>
      </c>
      <c r="P62" s="8"/>
      <c r="Q62" s="144"/>
      <c r="R62" s="6">
        <f t="shared" si="42"/>
        <v>43191</v>
      </c>
      <c r="S62" s="7">
        <v>5.82</v>
      </c>
      <c r="T62" s="7">
        <v>4.71</v>
      </c>
      <c r="U62" s="7">
        <f t="shared" si="40"/>
        <v>5.82</v>
      </c>
      <c r="V62" s="7">
        <v>5.89</v>
      </c>
      <c r="W62" s="7">
        <f t="shared" si="41"/>
        <v>-6.9999999999999396E-2</v>
      </c>
      <c r="X62" s="150"/>
      <c r="AB62" s="34"/>
      <c r="AC62" s="34"/>
      <c r="AD62" s="34"/>
      <c r="AE62" s="35"/>
      <c r="AF62" s="35"/>
      <c r="AG62" s="35"/>
    </row>
    <row r="63" spans="1:35" x14ac:dyDescent="0.25">
      <c r="A63" s="151"/>
      <c r="B63" s="4">
        <f t="shared" si="51"/>
        <v>43556</v>
      </c>
      <c r="C63" s="5">
        <v>6.35</v>
      </c>
      <c r="D63" s="5">
        <v>7.05</v>
      </c>
      <c r="E63" s="5">
        <f t="shared" si="49"/>
        <v>7.05</v>
      </c>
      <c r="F63" s="5">
        <f t="shared" si="50"/>
        <v>6.6999999999999993</v>
      </c>
      <c r="G63" s="146"/>
      <c r="H63" s="149"/>
      <c r="I63" s="6">
        <f t="shared" si="14"/>
        <v>44348</v>
      </c>
      <c r="J63" s="7">
        <v>12.73</v>
      </c>
      <c r="K63" s="7">
        <v>9.42</v>
      </c>
      <c r="L63" s="7">
        <f t="shared" si="2"/>
        <v>12.73</v>
      </c>
      <c r="M63" s="27">
        <f t="shared" si="3"/>
        <v>11.074999999999999</v>
      </c>
      <c r="N63" s="30">
        <f t="shared" si="8"/>
        <v>1.6550000000000011</v>
      </c>
      <c r="O63" s="29">
        <f t="shared" si="39"/>
        <v>0.56874999999999987</v>
      </c>
      <c r="P63" s="8"/>
      <c r="Q63" s="144"/>
      <c r="R63" s="6">
        <f t="shared" si="42"/>
        <v>43221</v>
      </c>
      <c r="S63" s="7">
        <v>5.98</v>
      </c>
      <c r="T63" s="7">
        <v>4.75</v>
      </c>
      <c r="U63" s="7">
        <f t="shared" si="40"/>
        <v>5.98</v>
      </c>
      <c r="V63" s="7">
        <v>6.21</v>
      </c>
      <c r="W63" s="7">
        <f t="shared" si="41"/>
        <v>-0.22999999999999954</v>
      </c>
      <c r="X63" s="150"/>
    </row>
    <row r="64" spans="1:35" x14ac:dyDescent="0.25">
      <c r="A64" s="151"/>
      <c r="B64" s="4">
        <f t="shared" si="51"/>
        <v>43586</v>
      </c>
      <c r="C64" s="5">
        <v>7.14</v>
      </c>
      <c r="D64" s="5">
        <v>7.02</v>
      </c>
      <c r="E64" s="5">
        <f t="shared" si="49"/>
        <v>7.14</v>
      </c>
      <c r="F64" s="5">
        <f t="shared" si="50"/>
        <v>7.08</v>
      </c>
      <c r="G64" s="146"/>
      <c r="H64" s="149"/>
      <c r="I64" s="6">
        <f t="shared" si="14"/>
        <v>44378</v>
      </c>
      <c r="J64" s="7">
        <v>10.59</v>
      </c>
      <c r="K64" s="7">
        <v>9.83</v>
      </c>
      <c r="L64" s="7">
        <f t="shared" si="2"/>
        <v>10.59</v>
      </c>
      <c r="M64" s="27">
        <f t="shared" si="3"/>
        <v>10.210000000000001</v>
      </c>
      <c r="N64" s="30">
        <f t="shared" si="8"/>
        <v>0.37999999999999901</v>
      </c>
      <c r="O64" s="29">
        <f t="shared" si="39"/>
        <v>0.56812499999999988</v>
      </c>
      <c r="P64" s="8"/>
      <c r="Q64" s="144"/>
      <c r="R64" s="6">
        <f t="shared" si="42"/>
        <v>43252</v>
      </c>
      <c r="S64" s="7">
        <v>6.35</v>
      </c>
      <c r="T64" s="7">
        <v>5.63</v>
      </c>
      <c r="U64" s="7">
        <f t="shared" si="40"/>
        <v>6.35</v>
      </c>
      <c r="V64" s="7">
        <v>6.08</v>
      </c>
      <c r="W64" s="7">
        <f t="shared" si="41"/>
        <v>0.26999999999999957</v>
      </c>
      <c r="X64" s="150"/>
      <c r="AA64" s="13"/>
      <c r="AB64" s="13"/>
      <c r="AC64" s="13"/>
      <c r="AD64" s="13"/>
      <c r="AE64" s="13"/>
      <c r="AF64" s="13"/>
      <c r="AG64" s="13"/>
    </row>
    <row r="65" spans="1:24" x14ac:dyDescent="0.25">
      <c r="A65" s="151"/>
      <c r="B65" s="4">
        <f t="shared" si="51"/>
        <v>43617</v>
      </c>
      <c r="C65" s="5">
        <v>7.74</v>
      </c>
      <c r="D65" s="5">
        <v>7.56</v>
      </c>
      <c r="E65" s="5">
        <f t="shared" si="49"/>
        <v>7.74</v>
      </c>
      <c r="F65" s="5">
        <f t="shared" si="50"/>
        <v>7.65</v>
      </c>
      <c r="G65" s="146"/>
      <c r="H65" s="149"/>
      <c r="I65" s="6">
        <f t="shared" si="14"/>
        <v>44409</v>
      </c>
      <c r="J65" s="7">
        <v>10.039999999999999</v>
      </c>
      <c r="K65" s="7">
        <v>9.67</v>
      </c>
      <c r="L65" s="7">
        <f t="shared" si="2"/>
        <v>10.039999999999999</v>
      </c>
      <c r="M65" s="27">
        <f t="shared" si="3"/>
        <v>9.8550000000000004</v>
      </c>
      <c r="N65" s="30">
        <f t="shared" si="8"/>
        <v>0.18499999999999872</v>
      </c>
      <c r="O65" s="29">
        <f t="shared" si="39"/>
        <v>0.70208333333333328</v>
      </c>
      <c r="P65" s="8"/>
      <c r="Q65" s="144"/>
      <c r="R65" s="6">
        <f t="shared" si="42"/>
        <v>43282</v>
      </c>
      <c r="S65" s="7">
        <v>6.25</v>
      </c>
      <c r="T65" s="7">
        <v>5.85</v>
      </c>
      <c r="U65" s="7">
        <f t="shared" si="40"/>
        <v>6.25</v>
      </c>
      <c r="V65" s="7">
        <v>5.44</v>
      </c>
      <c r="W65" s="7">
        <f t="shared" si="41"/>
        <v>0.80999999999999961</v>
      </c>
      <c r="X65" s="150"/>
    </row>
    <row r="66" spans="1:24" x14ac:dyDescent="0.25">
      <c r="A66" s="151"/>
      <c r="B66" s="4">
        <f t="shared" si="51"/>
        <v>43647</v>
      </c>
      <c r="C66" s="5">
        <v>7.09</v>
      </c>
      <c r="D66" s="5">
        <v>7.78</v>
      </c>
      <c r="E66" s="5">
        <f t="shared" si="49"/>
        <v>7.78</v>
      </c>
      <c r="F66" s="5">
        <f t="shared" si="50"/>
        <v>7.4350000000000005</v>
      </c>
      <c r="G66" s="146"/>
      <c r="H66" s="149"/>
      <c r="I66" s="6">
        <f t="shared" si="14"/>
        <v>44440</v>
      </c>
      <c r="J66" s="7">
        <v>9.68</v>
      </c>
      <c r="K66" s="7">
        <v>9.75</v>
      </c>
      <c r="L66" s="7">
        <f t="shared" si="2"/>
        <v>9.75</v>
      </c>
      <c r="M66" s="27">
        <f t="shared" si="3"/>
        <v>9.7149999999999999</v>
      </c>
      <c r="N66" s="30">
        <f t="shared" si="8"/>
        <v>3.5000000000000142E-2</v>
      </c>
      <c r="O66" s="29">
        <f t="shared" si="39"/>
        <v>0.92895833333333311</v>
      </c>
      <c r="P66" s="8"/>
      <c r="Q66" s="144"/>
      <c r="R66" s="6">
        <f t="shared" si="42"/>
        <v>43313</v>
      </c>
      <c r="S66" s="7">
        <v>5.39</v>
      </c>
      <c r="T66" s="7">
        <v>5.46</v>
      </c>
      <c r="U66" s="7">
        <f t="shared" si="40"/>
        <v>5.46</v>
      </c>
      <c r="V66" s="7">
        <v>6.06</v>
      </c>
      <c r="W66" s="7">
        <f t="shared" si="41"/>
        <v>-0.59999999999999964</v>
      </c>
      <c r="X66" s="150"/>
    </row>
    <row r="67" spans="1:24" x14ac:dyDescent="0.25">
      <c r="A67" s="151"/>
      <c r="B67" s="4">
        <f t="shared" si="51"/>
        <v>43678</v>
      </c>
      <c r="C67" s="5">
        <v>8.27</v>
      </c>
      <c r="D67" s="5">
        <v>7.87</v>
      </c>
      <c r="E67" s="5">
        <f t="shared" si="49"/>
        <v>8.27</v>
      </c>
      <c r="F67" s="5">
        <f t="shared" si="50"/>
        <v>8.07</v>
      </c>
      <c r="G67" s="146"/>
      <c r="H67" s="149"/>
      <c r="I67" s="6">
        <f t="shared" si="14"/>
        <v>44470</v>
      </c>
      <c r="J67" s="7">
        <v>9.9</v>
      </c>
      <c r="K67" s="7">
        <v>9.93</v>
      </c>
      <c r="L67" s="7">
        <f t="shared" si="2"/>
        <v>9.93</v>
      </c>
      <c r="M67" s="27">
        <f t="shared" si="3"/>
        <v>9.9149999999999991</v>
      </c>
      <c r="N67" s="30">
        <f t="shared" si="8"/>
        <v>1.5000000000000568E-2</v>
      </c>
      <c r="O67" s="29">
        <f t="shared" si="39"/>
        <v>1.1395833333333332</v>
      </c>
      <c r="P67" s="8"/>
      <c r="Q67" s="144"/>
      <c r="R67" s="6">
        <f t="shared" si="42"/>
        <v>43344</v>
      </c>
      <c r="S67" s="7">
        <v>5.92</v>
      </c>
      <c r="T67" s="7">
        <v>5.73</v>
      </c>
      <c r="U67" s="7">
        <f t="shared" si="40"/>
        <v>5.92</v>
      </c>
      <c r="V67" s="7">
        <v>7.45</v>
      </c>
      <c r="W67" s="7">
        <f t="shared" si="41"/>
        <v>-1.5300000000000002</v>
      </c>
      <c r="X67" s="150"/>
    </row>
    <row r="68" spans="1:24" x14ac:dyDescent="0.25">
      <c r="A68" s="151"/>
      <c r="B68" s="4">
        <f t="shared" si="51"/>
        <v>43709</v>
      </c>
      <c r="C68" s="5">
        <v>8.49</v>
      </c>
      <c r="D68" s="5">
        <v>7.76</v>
      </c>
      <c r="E68" s="5">
        <f t="shared" si="49"/>
        <v>8.49</v>
      </c>
      <c r="F68" s="5">
        <f t="shared" si="50"/>
        <v>8.125</v>
      </c>
      <c r="G68" s="146"/>
      <c r="H68" s="149"/>
      <c r="I68" s="6">
        <f t="shared" si="14"/>
        <v>44501</v>
      </c>
      <c r="J68" s="7">
        <v>11.45</v>
      </c>
      <c r="K68" s="7">
        <v>10.53</v>
      </c>
      <c r="L68" s="7">
        <f t="shared" si="2"/>
        <v>11.45</v>
      </c>
      <c r="M68" s="27">
        <f t="shared" si="3"/>
        <v>10.989999999999998</v>
      </c>
      <c r="N68" s="30">
        <f t="shared" si="8"/>
        <v>0.46000000000000085</v>
      </c>
      <c r="O68" s="29">
        <f t="shared" si="39"/>
        <v>1.1804166666666667</v>
      </c>
      <c r="P68" s="8"/>
      <c r="Q68" s="144"/>
      <c r="R68" s="6">
        <f t="shared" si="42"/>
        <v>43374</v>
      </c>
      <c r="S68" s="7">
        <v>7.71</v>
      </c>
      <c r="T68" s="7">
        <v>6.11</v>
      </c>
      <c r="U68" s="7">
        <f t="shared" si="40"/>
        <v>7.71</v>
      </c>
      <c r="V68" s="7">
        <v>6.83</v>
      </c>
      <c r="W68" s="7">
        <f t="shared" si="41"/>
        <v>0.87999999999999989</v>
      </c>
      <c r="X68" s="150"/>
    </row>
    <row r="69" spans="1:24" ht="15.75" thickBot="1" x14ac:dyDescent="0.3">
      <c r="A69" s="151"/>
      <c r="B69" s="4">
        <f t="shared" si="51"/>
        <v>43739</v>
      </c>
      <c r="C69" s="5">
        <v>9.26</v>
      </c>
      <c r="D69" s="5">
        <v>7.84</v>
      </c>
      <c r="E69" s="5">
        <f t="shared" si="49"/>
        <v>9.26</v>
      </c>
      <c r="F69" s="5">
        <f t="shared" si="50"/>
        <v>8.5500000000000007</v>
      </c>
      <c r="G69" s="146"/>
      <c r="H69" s="149"/>
      <c r="I69" s="6">
        <f t="shared" si="14"/>
        <v>44531</v>
      </c>
      <c r="J69" s="7">
        <v>11.4</v>
      </c>
      <c r="K69" s="7">
        <v>11.52</v>
      </c>
      <c r="L69" s="7">
        <f t="shared" ref="L69:L100" si="54">MAX(J69:K69)</f>
        <v>11.52</v>
      </c>
      <c r="M69" s="27">
        <f t="shared" ref="M69:M87" si="55">AVERAGE(J69:K69)</f>
        <v>11.46</v>
      </c>
      <c r="N69" s="36">
        <f t="shared" si="8"/>
        <v>5.9999999999998721E-2</v>
      </c>
      <c r="O69" s="29">
        <f t="shared" si="39"/>
        <v>1.337083333333333</v>
      </c>
      <c r="P69" s="8"/>
      <c r="Q69" s="144"/>
      <c r="R69" s="6">
        <f t="shared" si="42"/>
        <v>43405</v>
      </c>
      <c r="S69" s="7">
        <v>6.81</v>
      </c>
      <c r="T69" s="7">
        <v>6.26</v>
      </c>
      <c r="U69" s="7">
        <f t="shared" si="40"/>
        <v>6.81</v>
      </c>
      <c r="V69" s="7">
        <v>5.76</v>
      </c>
      <c r="W69" s="7">
        <f t="shared" si="41"/>
        <v>1.0499999999999998</v>
      </c>
      <c r="X69" s="150"/>
    </row>
    <row r="70" spans="1:24" x14ac:dyDescent="0.25">
      <c r="A70" s="151"/>
      <c r="B70" s="4">
        <f t="shared" si="51"/>
        <v>43770</v>
      </c>
      <c r="C70" s="5">
        <v>10.42</v>
      </c>
      <c r="D70" s="5">
        <v>8.32</v>
      </c>
      <c r="E70" s="5">
        <f t="shared" si="49"/>
        <v>10.42</v>
      </c>
      <c r="F70" s="5">
        <f t="shared" si="50"/>
        <v>9.370000000000001</v>
      </c>
      <c r="G70" s="146"/>
      <c r="H70" s="149"/>
      <c r="I70" s="6">
        <f t="shared" si="14"/>
        <v>44562</v>
      </c>
      <c r="J70" s="7">
        <v>10.73</v>
      </c>
      <c r="K70" s="7">
        <v>12.21</v>
      </c>
      <c r="L70" s="7">
        <f t="shared" si="54"/>
        <v>12.21</v>
      </c>
      <c r="M70" s="7">
        <f t="shared" si="55"/>
        <v>11.47</v>
      </c>
      <c r="N70" s="37">
        <f t="shared" ref="N70:N87" si="56">+L70-M70</f>
        <v>0.74000000000000021</v>
      </c>
      <c r="O70" s="7">
        <f t="shared" si="39"/>
        <v>1.5722916666666666</v>
      </c>
      <c r="P70" s="8"/>
      <c r="Q70" s="144"/>
      <c r="R70" s="6">
        <f t="shared" si="42"/>
        <v>43435</v>
      </c>
      <c r="S70" s="7">
        <v>5.85</v>
      </c>
      <c r="T70" s="7">
        <v>6.42</v>
      </c>
      <c r="U70" s="7">
        <f t="shared" si="40"/>
        <v>6.42</v>
      </c>
      <c r="V70" s="7">
        <v>5.18</v>
      </c>
      <c r="W70" s="7">
        <f t="shared" si="41"/>
        <v>1.2400000000000002</v>
      </c>
      <c r="X70" s="150"/>
    </row>
    <row r="71" spans="1:24" x14ac:dyDescent="0.25">
      <c r="A71" s="151"/>
      <c r="B71" s="4">
        <f t="shared" si="51"/>
        <v>43800</v>
      </c>
      <c r="C71" s="5">
        <v>13.01</v>
      </c>
      <c r="D71" s="5">
        <v>8.73</v>
      </c>
      <c r="E71" s="5">
        <f t="shared" si="49"/>
        <v>13.01</v>
      </c>
      <c r="F71" s="5">
        <f t="shared" si="50"/>
        <v>10.870000000000001</v>
      </c>
      <c r="G71" s="146"/>
      <c r="H71" s="149"/>
      <c r="I71" s="6">
        <f t="shared" ref="I71:I100" si="57">EDATE(I70,1)</f>
        <v>44593</v>
      </c>
      <c r="J71" s="7">
        <v>10.43</v>
      </c>
      <c r="K71" s="7">
        <v>12.97</v>
      </c>
      <c r="L71" s="7">
        <f t="shared" si="54"/>
        <v>12.97</v>
      </c>
      <c r="M71" s="7">
        <f t="shared" si="55"/>
        <v>11.7</v>
      </c>
      <c r="N71" s="7">
        <f t="shared" si="56"/>
        <v>1.2700000000000014</v>
      </c>
      <c r="O71" s="7">
        <f t="shared" si="39"/>
        <v>1.5839583333333331</v>
      </c>
      <c r="P71" s="8"/>
      <c r="Q71" s="144"/>
      <c r="R71" s="6">
        <f t="shared" si="42"/>
        <v>43466</v>
      </c>
      <c r="S71" s="7">
        <v>5.16</v>
      </c>
      <c r="T71" s="7">
        <v>6.52</v>
      </c>
      <c r="U71" s="7">
        <f t="shared" si="40"/>
        <v>6.52</v>
      </c>
      <c r="V71" s="7">
        <v>5.41</v>
      </c>
      <c r="W71" s="7">
        <f t="shared" si="41"/>
        <v>1.1099999999999994</v>
      </c>
      <c r="X71" s="150"/>
    </row>
    <row r="72" spans="1:24" x14ac:dyDescent="0.25">
      <c r="A72" s="151"/>
      <c r="B72" s="4">
        <f t="shared" si="51"/>
        <v>43831</v>
      </c>
      <c r="C72" s="5">
        <v>12.65</v>
      </c>
      <c r="D72" s="5">
        <v>9.2799999999999994</v>
      </c>
      <c r="E72" s="5">
        <f t="shared" si="49"/>
        <v>12.65</v>
      </c>
      <c r="F72" s="5">
        <f t="shared" si="50"/>
        <v>10.965</v>
      </c>
      <c r="G72" s="146"/>
      <c r="H72" s="149"/>
      <c r="I72" s="6">
        <f t="shared" si="57"/>
        <v>44621</v>
      </c>
      <c r="J72" s="7">
        <v>10.59</v>
      </c>
      <c r="K72" s="7">
        <v>13.71</v>
      </c>
      <c r="L72" s="7">
        <f t="shared" si="54"/>
        <v>13.71</v>
      </c>
      <c r="M72" s="7">
        <f t="shared" si="55"/>
        <v>12.15</v>
      </c>
      <c r="N72" s="7">
        <f t="shared" si="56"/>
        <v>1.5600000000000005</v>
      </c>
      <c r="O72" s="7">
        <f t="shared" si="39"/>
        <v>1.6002083333333335</v>
      </c>
      <c r="P72" s="8"/>
      <c r="Q72" s="144"/>
      <c r="R72" s="6">
        <f t="shared" si="42"/>
        <v>43497</v>
      </c>
      <c r="S72" s="7">
        <v>5.47</v>
      </c>
      <c r="T72" s="7">
        <v>6.8</v>
      </c>
      <c r="U72" s="7">
        <f t="shared" si="40"/>
        <v>6.8</v>
      </c>
      <c r="V72" s="7">
        <v>5.2</v>
      </c>
      <c r="W72" s="7">
        <f t="shared" si="41"/>
        <v>1.5999999999999996</v>
      </c>
      <c r="X72" s="150"/>
    </row>
    <row r="73" spans="1:24" x14ac:dyDescent="0.25">
      <c r="A73" s="151"/>
      <c r="B73" s="4">
        <f t="shared" si="51"/>
        <v>43862</v>
      </c>
      <c r="C73" s="5">
        <v>9.9</v>
      </c>
      <c r="D73" s="5">
        <v>9.5399999999999991</v>
      </c>
      <c r="E73" s="5">
        <f t="shared" si="49"/>
        <v>9.9</v>
      </c>
      <c r="F73" s="5">
        <f t="shared" si="50"/>
        <v>9.7199999999999989</v>
      </c>
      <c r="G73" s="146"/>
      <c r="H73" s="149"/>
      <c r="I73" s="6">
        <f t="shared" si="57"/>
        <v>44652</v>
      </c>
      <c r="J73" s="7">
        <v>11.97</v>
      </c>
      <c r="K73" s="7">
        <v>14.51</v>
      </c>
      <c r="L73" s="7">
        <f t="shared" si="54"/>
        <v>14.51</v>
      </c>
      <c r="M73" s="7">
        <f t="shared" si="55"/>
        <v>13.24</v>
      </c>
      <c r="N73" s="7">
        <f t="shared" si="56"/>
        <v>1.2699999999999996</v>
      </c>
      <c r="O73" s="7">
        <f t="shared" si="39"/>
        <v>1.6035416666666666</v>
      </c>
      <c r="P73" s="8"/>
      <c r="Q73" s="144"/>
      <c r="R73" s="6">
        <f t="shared" si="42"/>
        <v>43525</v>
      </c>
      <c r="S73" s="7">
        <v>4.97</v>
      </c>
      <c r="T73" s="7">
        <v>7.25</v>
      </c>
      <c r="U73" s="7">
        <f t="shared" si="40"/>
        <v>7.25</v>
      </c>
      <c r="V73" s="7">
        <v>6.35</v>
      </c>
      <c r="W73" s="7">
        <f t="shared" si="41"/>
        <v>0.90000000000000036</v>
      </c>
      <c r="X73" s="150"/>
    </row>
    <row r="74" spans="1:24" x14ac:dyDescent="0.25">
      <c r="A74" s="151"/>
      <c r="B74" s="4">
        <f t="shared" si="51"/>
        <v>43891</v>
      </c>
      <c r="C74" s="5">
        <v>10.47</v>
      </c>
      <c r="D74" s="5">
        <v>9.68</v>
      </c>
      <c r="E74" s="5">
        <f t="shared" si="49"/>
        <v>10.47</v>
      </c>
      <c r="F74" s="5">
        <f t="shared" si="50"/>
        <v>10.074999999999999</v>
      </c>
      <c r="G74" s="146"/>
      <c r="H74" s="149"/>
      <c r="I74" s="6">
        <f t="shared" si="57"/>
        <v>44682</v>
      </c>
      <c r="J74" s="7">
        <v>13.68</v>
      </c>
      <c r="K74" s="7">
        <v>14.82</v>
      </c>
      <c r="L74" s="7">
        <f t="shared" si="54"/>
        <v>14.82</v>
      </c>
      <c r="M74" s="7">
        <f t="shared" si="55"/>
        <v>14.25</v>
      </c>
      <c r="N74" s="7">
        <f t="shared" si="56"/>
        <v>0.57000000000000028</v>
      </c>
      <c r="O74" s="7">
        <f t="shared" si="39"/>
        <v>1.6277083333333329</v>
      </c>
      <c r="P74" s="8"/>
      <c r="Q74" s="144"/>
      <c r="R74" s="6">
        <f t="shared" si="42"/>
        <v>43556</v>
      </c>
      <c r="S74" s="7">
        <v>6.35</v>
      </c>
      <c r="T74" s="7">
        <v>7.05</v>
      </c>
      <c r="U74" s="7">
        <f t="shared" si="40"/>
        <v>7.05</v>
      </c>
      <c r="V74" s="7">
        <v>7.34</v>
      </c>
      <c r="W74" s="7">
        <f t="shared" si="41"/>
        <v>-0.29000000000000004</v>
      </c>
      <c r="X74" s="150"/>
    </row>
    <row r="75" spans="1:24" x14ac:dyDescent="0.25">
      <c r="A75" s="151"/>
      <c r="B75" s="4">
        <f t="shared" si="51"/>
        <v>43922</v>
      </c>
      <c r="C75" s="5">
        <v>10.039999999999999</v>
      </c>
      <c r="D75" s="5">
        <v>8.85</v>
      </c>
      <c r="E75" s="5">
        <f t="shared" si="49"/>
        <v>10.039999999999999</v>
      </c>
      <c r="F75" s="5">
        <f t="shared" si="50"/>
        <v>9.4450000000000003</v>
      </c>
      <c r="G75" s="146"/>
      <c r="H75" s="149"/>
      <c r="I75" s="6">
        <f t="shared" si="57"/>
        <v>44713</v>
      </c>
      <c r="J75" s="7">
        <v>15.04</v>
      </c>
      <c r="K75" s="7">
        <v>14.8</v>
      </c>
      <c r="L75" s="7">
        <f t="shared" si="54"/>
        <v>15.04</v>
      </c>
      <c r="M75" s="7">
        <f t="shared" si="55"/>
        <v>14.92</v>
      </c>
      <c r="N75" s="7">
        <f t="shared" si="56"/>
        <v>0.11999999999999922</v>
      </c>
      <c r="O75" s="7">
        <f t="shared" si="39"/>
        <v>1.6641666666666659</v>
      </c>
      <c r="P75" s="8"/>
      <c r="Q75" s="144"/>
      <c r="R75" s="6">
        <f t="shared" si="42"/>
        <v>43586</v>
      </c>
      <c r="S75" s="7">
        <v>7.14</v>
      </c>
      <c r="T75" s="7">
        <v>7.02</v>
      </c>
      <c r="U75" s="7">
        <f t="shared" si="40"/>
        <v>7.14</v>
      </c>
      <c r="V75" s="7">
        <v>7.65</v>
      </c>
      <c r="W75" s="7">
        <f t="shared" si="41"/>
        <v>-0.51000000000000068</v>
      </c>
      <c r="X75" s="150"/>
    </row>
    <row r="76" spans="1:24" x14ac:dyDescent="0.25">
      <c r="A76" s="151"/>
      <c r="B76" s="4">
        <f t="shared" si="51"/>
        <v>43952</v>
      </c>
      <c r="C76" s="5">
        <v>8.93</v>
      </c>
      <c r="D76" s="5">
        <v>7.03</v>
      </c>
      <c r="E76" s="5">
        <f t="shared" si="49"/>
        <v>8.93</v>
      </c>
      <c r="F76" s="5">
        <f t="shared" si="50"/>
        <v>7.98</v>
      </c>
      <c r="G76" s="146"/>
      <c r="H76" s="149"/>
      <c r="I76" s="6">
        <f t="shared" si="57"/>
        <v>44743</v>
      </c>
      <c r="J76" s="7">
        <v>13.07</v>
      </c>
      <c r="K76" s="7">
        <v>14.72</v>
      </c>
      <c r="L76" s="7">
        <f t="shared" si="54"/>
        <v>14.72</v>
      </c>
      <c r="M76" s="7">
        <f t="shared" si="55"/>
        <v>13.895</v>
      </c>
      <c r="N76" s="7">
        <f t="shared" si="56"/>
        <v>0.82500000000000107</v>
      </c>
      <c r="O76" s="7">
        <f t="shared" si="39"/>
        <v>1.7293749999999999</v>
      </c>
      <c r="P76" s="8"/>
      <c r="Q76" s="144"/>
      <c r="R76" s="6">
        <f t="shared" si="42"/>
        <v>43617</v>
      </c>
      <c r="S76" s="7">
        <v>7.74</v>
      </c>
      <c r="T76" s="7">
        <v>7.56</v>
      </c>
      <c r="U76" s="7">
        <f t="shared" si="40"/>
        <v>7.74</v>
      </c>
      <c r="V76" s="7">
        <v>7.22</v>
      </c>
      <c r="W76" s="7">
        <f t="shared" si="41"/>
        <v>0.52000000000000046</v>
      </c>
      <c r="X76" s="150"/>
    </row>
    <row r="77" spans="1:24" x14ac:dyDescent="0.25">
      <c r="A77" s="151"/>
      <c r="B77" s="4">
        <f>EDATE(B76,1)</f>
        <v>43983</v>
      </c>
      <c r="C77" s="5">
        <v>6.68</v>
      </c>
      <c r="D77" s="5">
        <v>5.99</v>
      </c>
      <c r="E77" s="5">
        <f t="shared" si="49"/>
        <v>6.68</v>
      </c>
      <c r="F77" s="5">
        <f t="shared" si="50"/>
        <v>6.335</v>
      </c>
      <c r="G77" s="146"/>
      <c r="H77" s="149"/>
      <c r="I77" s="6">
        <f>EDATE(I76,1)</f>
        <v>44774</v>
      </c>
      <c r="J77" s="7">
        <v>11.19</v>
      </c>
      <c r="K77" s="7">
        <v>14.83</v>
      </c>
      <c r="L77" s="7">
        <f t="shared" si="54"/>
        <v>14.83</v>
      </c>
      <c r="M77" s="7">
        <f t="shared" si="55"/>
        <v>13.01</v>
      </c>
      <c r="N77" s="7">
        <f t="shared" si="56"/>
        <v>1.8200000000000003</v>
      </c>
      <c r="O77" s="7">
        <f t="shared" si="39"/>
        <v>1.730833333333333</v>
      </c>
      <c r="P77" s="8"/>
      <c r="Q77" s="144"/>
      <c r="R77" s="6">
        <f t="shared" si="42"/>
        <v>43647</v>
      </c>
      <c r="S77" s="7">
        <v>7.09</v>
      </c>
      <c r="T77" s="7">
        <v>7.78</v>
      </c>
      <c r="U77" s="23">
        <f t="shared" si="40"/>
        <v>7.78</v>
      </c>
      <c r="V77" s="23">
        <v>8.4499999999999993</v>
      </c>
      <c r="W77" s="23">
        <f t="shared" si="41"/>
        <v>-0.66999999999999904</v>
      </c>
      <c r="X77" s="150"/>
    </row>
    <row r="78" spans="1:24" ht="15.75" thickBot="1" x14ac:dyDescent="0.3">
      <c r="A78" s="151"/>
      <c r="B78" s="4">
        <f t="shared" si="51"/>
        <v>44013</v>
      </c>
      <c r="C78" s="5">
        <v>13.29</v>
      </c>
      <c r="D78" s="5">
        <v>6.46</v>
      </c>
      <c r="E78" s="5">
        <f t="shared" si="49"/>
        <v>13.29</v>
      </c>
      <c r="F78" s="5">
        <f t="shared" si="50"/>
        <v>9.875</v>
      </c>
      <c r="G78" s="147"/>
      <c r="H78" s="149"/>
      <c r="I78" s="6">
        <f t="shared" si="57"/>
        <v>44805</v>
      </c>
      <c r="J78" s="7">
        <v>8.84</v>
      </c>
      <c r="K78" s="7">
        <v>13.82</v>
      </c>
      <c r="L78" s="7">
        <f t="shared" si="54"/>
        <v>13.82</v>
      </c>
      <c r="M78" s="7">
        <f t="shared" si="55"/>
        <v>11.33</v>
      </c>
      <c r="N78" s="7">
        <f t="shared" si="56"/>
        <v>2.4900000000000002</v>
      </c>
      <c r="O78" s="7">
        <f t="shared" si="39"/>
        <v>1.7302083333333329</v>
      </c>
      <c r="P78" s="8"/>
      <c r="R78" s="24" t="s">
        <v>38</v>
      </c>
      <c r="S78" s="25">
        <f>AVERAGE(S42:S77)</f>
        <v>6.8986111111111095</v>
      </c>
      <c r="T78" s="25">
        <f>AVERAGE(T42:T77)</f>
        <v>6.2316666666666665</v>
      </c>
      <c r="U78" s="25">
        <f>AVERAGE(U42:U77)</f>
        <v>7.1374999999999993</v>
      </c>
      <c r="V78" s="25">
        <f>AVERAGE(V42:V77)</f>
        <v>6.9747222222222227</v>
      </c>
      <c r="W78" s="26">
        <f>ROUNDDOWN(U78-V78,2)</f>
        <v>0.16</v>
      </c>
      <c r="X78" s="150"/>
    </row>
    <row r="79" spans="1:24" ht="15.75" thickBot="1" x14ac:dyDescent="0.3">
      <c r="A79" s="17"/>
      <c r="B79" s="18" t="s">
        <v>35</v>
      </c>
      <c r="C79" s="19">
        <f>AVERAGE(C56:C78)</f>
        <v>8.3313043478260873</v>
      </c>
      <c r="D79" s="19">
        <f>AVERAGE(D56:D78)</f>
        <v>7.4717391304347851</v>
      </c>
      <c r="E79" s="19">
        <f>AVERAGE(E56:E78)</f>
        <v>8.6326086956521735</v>
      </c>
      <c r="F79" s="19">
        <f>AVERAGE(F56:F78)</f>
        <v>7.901521739130434</v>
      </c>
      <c r="G79" s="20">
        <f>ROUNDDOWN(E79-F79,2)</f>
        <v>0.73</v>
      </c>
      <c r="H79" s="21"/>
      <c r="I79" s="6">
        <f t="shared" si="57"/>
        <v>44835</v>
      </c>
      <c r="J79" s="7">
        <v>7.04</v>
      </c>
      <c r="K79" s="7">
        <v>12.67</v>
      </c>
      <c r="L79" s="7">
        <f t="shared" si="54"/>
        <v>12.67</v>
      </c>
      <c r="M79" s="7">
        <f t="shared" si="55"/>
        <v>9.8550000000000004</v>
      </c>
      <c r="N79" s="7">
        <f t="shared" si="56"/>
        <v>2.8149999999999995</v>
      </c>
      <c r="O79" s="7">
        <f t="shared" si="39"/>
        <v>1.7164583333333325</v>
      </c>
      <c r="P79" s="8"/>
      <c r="Q79" s="144" t="s">
        <v>43</v>
      </c>
      <c r="R79" s="6">
        <v>42948</v>
      </c>
      <c r="S79" s="7">
        <v>5.07</v>
      </c>
      <c r="T79" s="7">
        <v>6.55</v>
      </c>
      <c r="U79" s="7">
        <f t="shared" ref="U79:U143" si="58">MAX(S79:T79)</f>
        <v>6.55</v>
      </c>
      <c r="V79" s="7">
        <v>6.25</v>
      </c>
      <c r="W79" s="7">
        <f>+U79-V79</f>
        <v>0.29999999999999982</v>
      </c>
      <c r="X79" s="22"/>
    </row>
    <row r="80" spans="1:24" x14ac:dyDescent="0.25">
      <c r="A80" s="151" t="s">
        <v>44</v>
      </c>
      <c r="B80" s="4">
        <v>43678</v>
      </c>
      <c r="C80" s="5">
        <v>8.27</v>
      </c>
      <c r="D80" s="5">
        <v>7.87</v>
      </c>
      <c r="E80" s="5">
        <f t="shared" ref="E80:E103" si="59">MAX(C80:D80)</f>
        <v>8.27</v>
      </c>
      <c r="F80" s="5">
        <f t="shared" ref="F80:F103" si="60">AVERAGE(C80:D80)</f>
        <v>8.07</v>
      </c>
      <c r="G80" s="146" t="s">
        <v>30</v>
      </c>
      <c r="H80" s="149"/>
      <c r="I80" s="6">
        <f t="shared" si="57"/>
        <v>44866</v>
      </c>
      <c r="J80" s="7">
        <v>9.17</v>
      </c>
      <c r="K80" s="7">
        <v>12.61</v>
      </c>
      <c r="L80" s="7">
        <f t="shared" si="54"/>
        <v>12.61</v>
      </c>
      <c r="M80" s="7">
        <f t="shared" si="55"/>
        <v>10.89</v>
      </c>
      <c r="N80" s="7">
        <f t="shared" si="56"/>
        <v>1.7199999999999989</v>
      </c>
      <c r="O80" s="7">
        <f t="shared" si="39"/>
        <v>1.6874999999999993</v>
      </c>
      <c r="P80" s="8"/>
      <c r="Q80" s="144"/>
      <c r="R80" s="6">
        <f>EDATE(R79,1)</f>
        <v>42979</v>
      </c>
      <c r="S80" s="7">
        <v>6.21</v>
      </c>
      <c r="T80" s="7">
        <v>6.33</v>
      </c>
      <c r="U80" s="7">
        <f t="shared" si="58"/>
        <v>6.33</v>
      </c>
      <c r="V80" s="7">
        <v>6.59</v>
      </c>
      <c r="W80" s="7">
        <f t="shared" ref="W80:W144" si="61">+U80-V80</f>
        <v>-0.25999999999999979</v>
      </c>
      <c r="X80" s="150"/>
    </row>
    <row r="81" spans="1:24" ht="15.75" thickBot="1" x14ac:dyDescent="0.3">
      <c r="A81" s="151"/>
      <c r="B81" s="4">
        <f>EDATE(B80,1)</f>
        <v>43709</v>
      </c>
      <c r="C81" s="5">
        <v>8.49</v>
      </c>
      <c r="D81" s="5">
        <v>7.76</v>
      </c>
      <c r="E81" s="5">
        <f t="shared" si="59"/>
        <v>8.49</v>
      </c>
      <c r="F81" s="5">
        <f t="shared" si="60"/>
        <v>8.125</v>
      </c>
      <c r="G81" s="146"/>
      <c r="H81" s="149"/>
      <c r="I81" s="6">
        <f t="shared" si="57"/>
        <v>44896</v>
      </c>
      <c r="J81" s="7">
        <v>9.6300000000000008</v>
      </c>
      <c r="K81" s="7">
        <v>11.78</v>
      </c>
      <c r="L81" s="7">
        <f t="shared" si="54"/>
        <v>11.78</v>
      </c>
      <c r="M81" s="7">
        <f t="shared" si="55"/>
        <v>10.705</v>
      </c>
      <c r="N81" s="7">
        <f t="shared" si="56"/>
        <v>1.0749999999999993</v>
      </c>
      <c r="O81" s="23">
        <f t="shared" si="39"/>
        <v>1.6629166666666662</v>
      </c>
      <c r="P81" s="8"/>
      <c r="Q81" s="144"/>
      <c r="R81" s="6">
        <f t="shared" ref="R81:R144" si="62">EDATE(R80,1)</f>
        <v>43009</v>
      </c>
      <c r="S81" s="7">
        <v>6.67</v>
      </c>
      <c r="T81" s="7">
        <v>6.14</v>
      </c>
      <c r="U81" s="7">
        <f t="shared" si="58"/>
        <v>6.67</v>
      </c>
      <c r="V81" s="7">
        <v>7.63</v>
      </c>
      <c r="W81" s="7">
        <f t="shared" si="61"/>
        <v>-0.96</v>
      </c>
      <c r="X81" s="150"/>
    </row>
    <row r="82" spans="1:24" ht="15.75" thickBot="1" x14ac:dyDescent="0.3">
      <c r="A82" s="151"/>
      <c r="B82" s="4">
        <f t="shared" ref="B82:B103" si="63">EDATE(B81,1)</f>
        <v>43739</v>
      </c>
      <c r="C82" s="5">
        <v>9.26</v>
      </c>
      <c r="D82" s="5">
        <v>7.84</v>
      </c>
      <c r="E82" s="5">
        <f t="shared" si="59"/>
        <v>9.26</v>
      </c>
      <c r="F82" s="5">
        <f t="shared" si="60"/>
        <v>8.5500000000000007</v>
      </c>
      <c r="G82" s="146"/>
      <c r="H82" s="149"/>
      <c r="I82" s="6">
        <f t="shared" si="57"/>
        <v>44927</v>
      </c>
      <c r="J82" s="7">
        <v>9.5399999999999991</v>
      </c>
      <c r="K82" s="7">
        <v>11.62</v>
      </c>
      <c r="L82" s="7">
        <f t="shared" si="54"/>
        <v>11.62</v>
      </c>
      <c r="M82" s="7">
        <f t="shared" si="55"/>
        <v>10.579999999999998</v>
      </c>
      <c r="N82" s="27">
        <f t="shared" si="56"/>
        <v>1.0400000000000009</v>
      </c>
      <c r="O82" s="38">
        <f t="shared" si="39"/>
        <v>1.5762499999999999</v>
      </c>
      <c r="P82" s="39"/>
      <c r="Q82" s="144"/>
      <c r="R82" s="6">
        <f t="shared" si="62"/>
        <v>43040</v>
      </c>
      <c r="S82" s="7">
        <v>7.28</v>
      </c>
      <c r="T82" s="7">
        <v>5.88</v>
      </c>
      <c r="U82" s="7">
        <f t="shared" si="58"/>
        <v>7.28</v>
      </c>
      <c r="V82" s="7">
        <v>8.23</v>
      </c>
      <c r="W82" s="7">
        <f t="shared" si="61"/>
        <v>-0.95000000000000018</v>
      </c>
      <c r="X82" s="150"/>
    </row>
    <row r="83" spans="1:24" x14ac:dyDescent="0.25">
      <c r="A83" s="151"/>
      <c r="B83" s="4">
        <f t="shared" si="63"/>
        <v>43770</v>
      </c>
      <c r="C83" s="5">
        <v>10.42</v>
      </c>
      <c r="D83" s="5">
        <v>8.32</v>
      </c>
      <c r="E83" s="5">
        <f t="shared" si="59"/>
        <v>10.42</v>
      </c>
      <c r="F83" s="5">
        <f t="shared" si="60"/>
        <v>9.370000000000001</v>
      </c>
      <c r="G83" s="146"/>
      <c r="H83" s="149"/>
      <c r="I83" s="6">
        <f t="shared" si="57"/>
        <v>44958</v>
      </c>
      <c r="J83" s="7">
        <v>10.28</v>
      </c>
      <c r="K83" s="7">
        <v>11</v>
      </c>
      <c r="L83" s="7">
        <f t="shared" si="54"/>
        <v>11</v>
      </c>
      <c r="M83" s="7">
        <f t="shared" si="55"/>
        <v>10.64</v>
      </c>
      <c r="N83" s="7">
        <f t="shared" si="56"/>
        <v>0.35999999999999943</v>
      </c>
      <c r="O83" s="37">
        <f t="shared" si="39"/>
        <v>1.536875</v>
      </c>
      <c r="P83" s="8"/>
      <c r="Q83" s="144"/>
      <c r="R83" s="6">
        <f t="shared" si="62"/>
        <v>43070</v>
      </c>
      <c r="S83" s="7">
        <v>8.3000000000000007</v>
      </c>
      <c r="T83" s="7">
        <v>5.24</v>
      </c>
      <c r="U83" s="7">
        <f t="shared" si="58"/>
        <v>8.3000000000000007</v>
      </c>
      <c r="V83" s="7">
        <v>6.95</v>
      </c>
      <c r="W83" s="7">
        <f t="shared" si="61"/>
        <v>1.3500000000000005</v>
      </c>
      <c r="X83" s="150"/>
    </row>
    <row r="84" spans="1:24" x14ac:dyDescent="0.25">
      <c r="A84" s="151"/>
      <c r="B84" s="4">
        <f t="shared" si="63"/>
        <v>43800</v>
      </c>
      <c r="C84" s="5">
        <v>13.01</v>
      </c>
      <c r="D84" s="5">
        <v>8.73</v>
      </c>
      <c r="E84" s="5">
        <f t="shared" si="59"/>
        <v>13.01</v>
      </c>
      <c r="F84" s="5">
        <f t="shared" si="60"/>
        <v>10.870000000000001</v>
      </c>
      <c r="G84" s="146"/>
      <c r="H84" s="149"/>
      <c r="I84" s="6">
        <f t="shared" si="57"/>
        <v>44986</v>
      </c>
      <c r="J84" s="7">
        <v>8.49</v>
      </c>
      <c r="K84" s="7">
        <v>9.6</v>
      </c>
      <c r="L84" s="7">
        <f t="shared" si="54"/>
        <v>9.6</v>
      </c>
      <c r="M84" s="7">
        <f t="shared" si="55"/>
        <v>9.0449999999999999</v>
      </c>
      <c r="N84" s="7">
        <f t="shared" si="56"/>
        <v>0.55499999999999972</v>
      </c>
      <c r="O84" s="7">
        <f t="shared" si="39"/>
        <v>1.5822916666666664</v>
      </c>
      <c r="P84" s="8"/>
      <c r="Q84" s="144"/>
      <c r="R84" s="6">
        <f t="shared" si="62"/>
        <v>43101</v>
      </c>
      <c r="S84" s="7">
        <v>6.98</v>
      </c>
      <c r="T84" s="7">
        <v>5</v>
      </c>
      <c r="U84" s="7">
        <f t="shared" si="58"/>
        <v>6.98</v>
      </c>
      <c r="V84" s="7">
        <v>5.61</v>
      </c>
      <c r="W84" s="7">
        <f t="shared" si="61"/>
        <v>1.37</v>
      </c>
      <c r="X84" s="150"/>
    </row>
    <row r="85" spans="1:24" x14ac:dyDescent="0.25">
      <c r="A85" s="151"/>
      <c r="B85" s="4">
        <f t="shared" si="63"/>
        <v>43831</v>
      </c>
      <c r="C85" s="5">
        <v>12.65</v>
      </c>
      <c r="D85" s="5">
        <v>9.2799999999999994</v>
      </c>
      <c r="E85" s="5">
        <f t="shared" si="59"/>
        <v>12.65</v>
      </c>
      <c r="F85" s="5">
        <f t="shared" si="60"/>
        <v>10.965</v>
      </c>
      <c r="G85" s="146"/>
      <c r="H85" s="149"/>
      <c r="I85" s="6">
        <f t="shared" si="57"/>
        <v>45017</v>
      </c>
      <c r="J85" s="7">
        <v>8.4600000000000009</v>
      </c>
      <c r="K85" s="7">
        <v>9.3699999999999992</v>
      </c>
      <c r="L85" s="7">
        <f t="shared" si="54"/>
        <v>9.3699999999999992</v>
      </c>
      <c r="M85" s="7">
        <f t="shared" si="55"/>
        <v>8.9149999999999991</v>
      </c>
      <c r="N85" s="7">
        <f t="shared" si="56"/>
        <v>0.45500000000000007</v>
      </c>
      <c r="O85" s="7">
        <f t="shared" si="39"/>
        <v>1.6308333333333334</v>
      </c>
      <c r="P85" s="8"/>
      <c r="Q85" s="144"/>
      <c r="R85" s="6">
        <f t="shared" si="62"/>
        <v>43132</v>
      </c>
      <c r="S85" s="7">
        <v>5.71</v>
      </c>
      <c r="T85" s="7">
        <v>4.68</v>
      </c>
      <c r="U85" s="7">
        <f t="shared" si="58"/>
        <v>5.71</v>
      </c>
      <c r="V85" s="7">
        <v>5.37</v>
      </c>
      <c r="W85" s="7">
        <f t="shared" si="61"/>
        <v>0.33999999999999986</v>
      </c>
      <c r="X85" s="150"/>
    </row>
    <row r="86" spans="1:24" x14ac:dyDescent="0.25">
      <c r="A86" s="151"/>
      <c r="B86" s="4">
        <f t="shared" si="63"/>
        <v>43862</v>
      </c>
      <c r="C86" s="5">
        <v>9.9</v>
      </c>
      <c r="D86" s="5">
        <v>9.5399999999999991</v>
      </c>
      <c r="E86" s="5">
        <f t="shared" si="59"/>
        <v>9.9</v>
      </c>
      <c r="F86" s="5">
        <f t="shared" si="60"/>
        <v>9.7199999999999989</v>
      </c>
      <c r="G86" s="146"/>
      <c r="H86" s="149"/>
      <c r="I86" s="6">
        <f t="shared" si="57"/>
        <v>45047</v>
      </c>
      <c r="J86" s="7">
        <v>10.37</v>
      </c>
      <c r="K86" s="7">
        <v>9.08</v>
      </c>
      <c r="L86" s="7">
        <f t="shared" si="54"/>
        <v>10.37</v>
      </c>
      <c r="M86" s="7">
        <f t="shared" si="55"/>
        <v>9.7249999999999996</v>
      </c>
      <c r="N86" s="7">
        <f t="shared" si="56"/>
        <v>0.64499999999999957</v>
      </c>
      <c r="O86" s="7">
        <f t="shared" si="39"/>
        <v>1.6589583333333333</v>
      </c>
      <c r="P86" s="8"/>
      <c r="Q86" s="144"/>
      <c r="R86" s="6">
        <f t="shared" si="62"/>
        <v>43160</v>
      </c>
      <c r="S86" s="7">
        <v>5.38</v>
      </c>
      <c r="T86" s="7">
        <v>4.8499999999999996</v>
      </c>
      <c r="U86" s="7">
        <f t="shared" si="58"/>
        <v>5.38</v>
      </c>
      <c r="V86" s="7">
        <v>5.93</v>
      </c>
      <c r="W86" s="7">
        <f t="shared" si="61"/>
        <v>-0.54999999999999982</v>
      </c>
      <c r="X86" s="150"/>
    </row>
    <row r="87" spans="1:24" x14ac:dyDescent="0.25">
      <c r="A87" s="151"/>
      <c r="B87" s="4">
        <f t="shared" si="63"/>
        <v>43891</v>
      </c>
      <c r="C87" s="5">
        <v>10.47</v>
      </c>
      <c r="D87" s="5">
        <v>9.68</v>
      </c>
      <c r="E87" s="5">
        <f t="shared" si="59"/>
        <v>10.47</v>
      </c>
      <c r="F87" s="5">
        <f t="shared" si="60"/>
        <v>10.074999999999999</v>
      </c>
      <c r="G87" s="146"/>
      <c r="H87" s="149"/>
      <c r="I87" s="6">
        <f t="shared" si="57"/>
        <v>45078</v>
      </c>
      <c r="J87" s="7">
        <v>7.17</v>
      </c>
      <c r="K87" s="7">
        <v>8.7799999999999994</v>
      </c>
      <c r="L87" s="7">
        <f t="shared" si="54"/>
        <v>8.7799999999999994</v>
      </c>
      <c r="M87" s="7">
        <f t="shared" si="55"/>
        <v>7.9749999999999996</v>
      </c>
      <c r="N87" s="7">
        <f t="shared" si="56"/>
        <v>0.80499999999999972</v>
      </c>
      <c r="O87" s="7">
        <f t="shared" si="39"/>
        <v>1.6431249999999997</v>
      </c>
      <c r="P87" s="8"/>
      <c r="Q87" s="144"/>
      <c r="R87" s="6">
        <f t="shared" si="62"/>
        <v>43191</v>
      </c>
      <c r="S87" s="7">
        <v>5.82</v>
      </c>
      <c r="T87" s="7">
        <v>4.71</v>
      </c>
      <c r="U87" s="7">
        <f t="shared" si="58"/>
        <v>5.82</v>
      </c>
      <c r="V87" s="7">
        <v>5.89</v>
      </c>
      <c r="W87" s="7">
        <f t="shared" si="61"/>
        <v>-6.9999999999999396E-2</v>
      </c>
      <c r="X87" s="150"/>
    </row>
    <row r="88" spans="1:24" x14ac:dyDescent="0.25">
      <c r="A88" s="151"/>
      <c r="B88" s="4">
        <f t="shared" si="63"/>
        <v>43922</v>
      </c>
      <c r="C88" s="5">
        <v>10.039999999999999</v>
      </c>
      <c r="D88" s="5">
        <v>8.85</v>
      </c>
      <c r="E88" s="5">
        <f t="shared" si="59"/>
        <v>10.039999999999999</v>
      </c>
      <c r="F88" s="5">
        <f t="shared" si="60"/>
        <v>9.4450000000000003</v>
      </c>
      <c r="G88" s="146"/>
      <c r="H88" s="149"/>
      <c r="I88" s="6">
        <f t="shared" si="57"/>
        <v>45108</v>
      </c>
      <c r="J88" s="7"/>
      <c r="K88" s="7"/>
      <c r="L88" s="7">
        <f t="shared" si="54"/>
        <v>0</v>
      </c>
      <c r="M88" s="7"/>
      <c r="N88" s="7"/>
      <c r="O88" s="7">
        <f t="shared" si="39"/>
        <v>1.6337499999999998</v>
      </c>
      <c r="P88" s="8"/>
      <c r="Q88" s="144"/>
      <c r="R88" s="6">
        <f t="shared" si="62"/>
        <v>43221</v>
      </c>
      <c r="S88" s="7">
        <v>5.98</v>
      </c>
      <c r="T88" s="7">
        <v>4.75</v>
      </c>
      <c r="U88" s="7">
        <f t="shared" si="58"/>
        <v>5.98</v>
      </c>
      <c r="V88" s="7">
        <v>6.21</v>
      </c>
      <c r="W88" s="7">
        <f t="shared" si="61"/>
        <v>-0.22999999999999954</v>
      </c>
      <c r="X88" s="150"/>
    </row>
    <row r="89" spans="1:24" x14ac:dyDescent="0.25">
      <c r="A89" s="151"/>
      <c r="B89" s="4">
        <f t="shared" si="63"/>
        <v>43952</v>
      </c>
      <c r="C89" s="5">
        <v>8.93</v>
      </c>
      <c r="D89" s="5">
        <v>7.03</v>
      </c>
      <c r="E89" s="5">
        <f t="shared" si="59"/>
        <v>8.93</v>
      </c>
      <c r="F89" s="5">
        <f t="shared" si="60"/>
        <v>7.98</v>
      </c>
      <c r="G89" s="146"/>
      <c r="H89" s="149"/>
      <c r="I89" s="6">
        <f t="shared" si="57"/>
        <v>45139</v>
      </c>
      <c r="J89" s="7"/>
      <c r="K89" s="7"/>
      <c r="L89" s="7">
        <f t="shared" si="54"/>
        <v>0</v>
      </c>
      <c r="M89" s="7"/>
      <c r="N89" s="7"/>
      <c r="O89" s="7">
        <f t="shared" si="39"/>
        <v>1.5258333333333336</v>
      </c>
      <c r="P89" s="8"/>
      <c r="Q89" s="144"/>
      <c r="R89" s="6">
        <f t="shared" si="62"/>
        <v>43252</v>
      </c>
      <c r="S89" s="7">
        <v>6.35</v>
      </c>
      <c r="T89" s="7">
        <v>5.63</v>
      </c>
      <c r="U89" s="7">
        <f t="shared" si="58"/>
        <v>6.35</v>
      </c>
      <c r="V89" s="7">
        <v>6.08</v>
      </c>
      <c r="W89" s="7">
        <f t="shared" si="61"/>
        <v>0.26999999999999957</v>
      </c>
      <c r="X89" s="150"/>
    </row>
    <row r="90" spans="1:24" x14ac:dyDescent="0.25">
      <c r="A90" s="151"/>
      <c r="B90" s="4">
        <f t="shared" si="63"/>
        <v>43983</v>
      </c>
      <c r="C90" s="5">
        <v>6.68</v>
      </c>
      <c r="D90" s="5">
        <v>5.99</v>
      </c>
      <c r="E90" s="5">
        <f t="shared" si="59"/>
        <v>6.68</v>
      </c>
      <c r="F90" s="5">
        <f t="shared" si="60"/>
        <v>6.335</v>
      </c>
      <c r="G90" s="146"/>
      <c r="H90" s="149"/>
      <c r="I90" s="6">
        <f t="shared" si="57"/>
        <v>45170</v>
      </c>
      <c r="J90" s="7"/>
      <c r="K90" s="7"/>
      <c r="L90" s="7">
        <f t="shared" si="54"/>
        <v>0</v>
      </c>
      <c r="M90" s="7"/>
      <c r="N90" s="7"/>
      <c r="O90" s="7">
        <f t="shared" si="39"/>
        <v>1.3733333333333337</v>
      </c>
      <c r="P90" s="8"/>
      <c r="Q90" s="144"/>
      <c r="R90" s="6">
        <f t="shared" si="62"/>
        <v>43282</v>
      </c>
      <c r="S90" s="7">
        <v>6.25</v>
      </c>
      <c r="T90" s="7">
        <v>5.85</v>
      </c>
      <c r="U90" s="7">
        <f t="shared" si="58"/>
        <v>6.25</v>
      </c>
      <c r="V90" s="7">
        <v>5.44</v>
      </c>
      <c r="W90" s="7">
        <f t="shared" si="61"/>
        <v>0.80999999999999961</v>
      </c>
      <c r="X90" s="150"/>
    </row>
    <row r="91" spans="1:24" x14ac:dyDescent="0.25">
      <c r="A91" s="151"/>
      <c r="B91" s="4">
        <f t="shared" si="63"/>
        <v>44013</v>
      </c>
      <c r="C91" s="5">
        <v>13.29</v>
      </c>
      <c r="D91" s="5">
        <v>6.46</v>
      </c>
      <c r="E91" s="5">
        <f t="shared" si="59"/>
        <v>13.29</v>
      </c>
      <c r="F91" s="5">
        <f t="shared" si="60"/>
        <v>9.875</v>
      </c>
      <c r="G91" s="146"/>
      <c r="H91" s="149"/>
      <c r="I91" s="6">
        <f t="shared" si="57"/>
        <v>45200</v>
      </c>
      <c r="J91" s="7"/>
      <c r="K91" s="7"/>
      <c r="L91" s="7">
        <f t="shared" si="54"/>
        <v>0</v>
      </c>
      <c r="M91" s="7"/>
      <c r="N91" s="7"/>
      <c r="O91" s="7">
        <f t="shared" si="39"/>
        <v>1.2625000000000004</v>
      </c>
      <c r="P91" s="8"/>
      <c r="Q91" s="144"/>
      <c r="R91" s="6">
        <f t="shared" si="62"/>
        <v>43313</v>
      </c>
      <c r="S91" s="7">
        <v>5.39</v>
      </c>
      <c r="T91" s="7">
        <v>5.46</v>
      </c>
      <c r="U91" s="7">
        <f t="shared" si="58"/>
        <v>5.46</v>
      </c>
      <c r="V91" s="7">
        <v>6.06</v>
      </c>
      <c r="W91" s="7">
        <f t="shared" si="61"/>
        <v>-0.59999999999999964</v>
      </c>
      <c r="X91" s="150"/>
    </row>
    <row r="92" spans="1:24" x14ac:dyDescent="0.25">
      <c r="A92" s="151"/>
      <c r="B92" s="4">
        <f t="shared" si="63"/>
        <v>44044</v>
      </c>
      <c r="C92" s="5">
        <v>18.079999999999998</v>
      </c>
      <c r="D92" s="5">
        <v>7.12</v>
      </c>
      <c r="E92" s="5">
        <f t="shared" si="59"/>
        <v>18.079999999999998</v>
      </c>
      <c r="F92" s="5">
        <f t="shared" si="60"/>
        <v>12.6</v>
      </c>
      <c r="G92" s="146"/>
      <c r="H92" s="149"/>
      <c r="I92" s="6">
        <f t="shared" si="57"/>
        <v>45231</v>
      </c>
      <c r="J92" s="7"/>
      <c r="K92" s="7"/>
      <c r="L92" s="7">
        <f t="shared" si="54"/>
        <v>0</v>
      </c>
      <c r="M92" s="7"/>
      <c r="N92" s="7"/>
      <c r="O92" s="7">
        <f t="shared" si="39"/>
        <v>1.3056250000000003</v>
      </c>
      <c r="P92" s="8"/>
      <c r="Q92" s="144"/>
      <c r="R92" s="6">
        <f t="shared" si="62"/>
        <v>43344</v>
      </c>
      <c r="S92" s="7">
        <v>5.92</v>
      </c>
      <c r="T92" s="7">
        <v>5.73</v>
      </c>
      <c r="U92" s="7">
        <f t="shared" si="58"/>
        <v>5.92</v>
      </c>
      <c r="V92" s="7">
        <v>7.45</v>
      </c>
      <c r="W92" s="7">
        <f t="shared" si="61"/>
        <v>-1.5300000000000002</v>
      </c>
      <c r="X92" s="150"/>
    </row>
    <row r="93" spans="1:24" x14ac:dyDescent="0.25">
      <c r="A93" s="151"/>
      <c r="B93" s="4">
        <f t="shared" si="63"/>
        <v>44075</v>
      </c>
      <c r="C93" s="5">
        <v>17.43</v>
      </c>
      <c r="D93" s="5">
        <v>7.13</v>
      </c>
      <c r="E93" s="5">
        <f t="shared" si="59"/>
        <v>17.43</v>
      </c>
      <c r="F93" s="5">
        <f t="shared" si="60"/>
        <v>12.28</v>
      </c>
      <c r="G93" s="146"/>
      <c r="H93" s="149"/>
      <c r="I93" s="6">
        <f t="shared" si="57"/>
        <v>45261</v>
      </c>
      <c r="J93" s="7"/>
      <c r="K93" s="7"/>
      <c r="L93" s="7">
        <f t="shared" si="54"/>
        <v>0</v>
      </c>
      <c r="M93" s="7"/>
      <c r="N93" s="7"/>
      <c r="O93" s="7">
        <f t="shared" si="39"/>
        <v>1.2091666666666667</v>
      </c>
      <c r="P93" s="8"/>
      <c r="Q93" s="144"/>
      <c r="R93" s="6">
        <f t="shared" si="62"/>
        <v>43374</v>
      </c>
      <c r="S93" s="7">
        <v>7.71</v>
      </c>
      <c r="T93" s="7">
        <v>6.11</v>
      </c>
      <c r="U93" s="7">
        <f t="shared" si="58"/>
        <v>7.71</v>
      </c>
      <c r="V93" s="7">
        <v>6.83</v>
      </c>
      <c r="W93" s="7">
        <f t="shared" si="61"/>
        <v>0.87999999999999989</v>
      </c>
      <c r="X93" s="150"/>
    </row>
    <row r="94" spans="1:24" x14ac:dyDescent="0.25">
      <c r="A94" s="151"/>
      <c r="B94" s="4">
        <f t="shared" si="63"/>
        <v>44105</v>
      </c>
      <c r="C94" s="5">
        <v>11.01</v>
      </c>
      <c r="D94" s="5">
        <v>7.45</v>
      </c>
      <c r="E94" s="5">
        <f t="shared" si="59"/>
        <v>11.01</v>
      </c>
      <c r="F94" s="5">
        <f t="shared" si="60"/>
        <v>9.23</v>
      </c>
      <c r="G94" s="146"/>
      <c r="H94" s="149"/>
      <c r="I94" s="6">
        <f t="shared" si="57"/>
        <v>45292</v>
      </c>
      <c r="J94" s="7"/>
      <c r="K94" s="7"/>
      <c r="L94" s="7">
        <f t="shared" si="54"/>
        <v>0</v>
      </c>
      <c r="M94" s="7"/>
      <c r="N94" s="7"/>
      <c r="O94" s="7">
        <f t="shared" si="39"/>
        <v>1.0068749999999997</v>
      </c>
      <c r="P94" s="8"/>
      <c r="Q94" s="144"/>
      <c r="R94" s="6">
        <f t="shared" si="62"/>
        <v>43405</v>
      </c>
      <c r="S94" s="7">
        <v>6.81</v>
      </c>
      <c r="T94" s="7">
        <v>6.26</v>
      </c>
      <c r="U94" s="7">
        <f t="shared" si="58"/>
        <v>6.81</v>
      </c>
      <c r="V94" s="7">
        <v>5.76</v>
      </c>
      <c r="W94" s="7">
        <f t="shared" si="61"/>
        <v>1.0499999999999998</v>
      </c>
      <c r="X94" s="150"/>
    </row>
    <row r="95" spans="1:24" x14ac:dyDescent="0.25">
      <c r="A95" s="151"/>
      <c r="B95" s="4">
        <f t="shared" si="63"/>
        <v>44136</v>
      </c>
      <c r="C95" s="5">
        <v>16.07</v>
      </c>
      <c r="D95" s="5">
        <v>8</v>
      </c>
      <c r="E95" s="5">
        <f t="shared" si="59"/>
        <v>16.07</v>
      </c>
      <c r="F95" s="5">
        <f t="shared" si="60"/>
        <v>12.035</v>
      </c>
      <c r="G95" s="146"/>
      <c r="H95" s="149"/>
      <c r="I95" s="6">
        <f t="shared" si="57"/>
        <v>45323</v>
      </c>
      <c r="J95" s="7"/>
      <c r="K95" s="7"/>
      <c r="L95" s="7">
        <f t="shared" si="54"/>
        <v>0</v>
      </c>
      <c r="M95" s="7"/>
      <c r="N95" s="7"/>
      <c r="O95" s="7">
        <f t="shared" si="39"/>
        <v>1.0102083333333332</v>
      </c>
      <c r="P95" s="8"/>
      <c r="Q95" s="144"/>
      <c r="R95" s="6">
        <f t="shared" si="62"/>
        <v>43435</v>
      </c>
      <c r="S95" s="7">
        <v>5.85</v>
      </c>
      <c r="T95" s="7">
        <v>6.42</v>
      </c>
      <c r="U95" s="7">
        <f t="shared" si="58"/>
        <v>6.42</v>
      </c>
      <c r="V95" s="7">
        <v>5.18</v>
      </c>
      <c r="W95" s="7">
        <f t="shared" si="61"/>
        <v>1.2400000000000002</v>
      </c>
      <c r="X95" s="150"/>
    </row>
    <row r="96" spans="1:24" x14ac:dyDescent="0.25">
      <c r="A96" s="151"/>
      <c r="B96" s="4">
        <f t="shared" si="63"/>
        <v>44166</v>
      </c>
      <c r="C96" s="5">
        <v>20.07</v>
      </c>
      <c r="D96" s="5">
        <v>8.2100000000000009</v>
      </c>
      <c r="E96" s="5">
        <f t="shared" si="59"/>
        <v>20.07</v>
      </c>
      <c r="F96" s="5">
        <f t="shared" si="60"/>
        <v>14.14</v>
      </c>
      <c r="G96" s="146"/>
      <c r="H96" s="149"/>
      <c r="I96" s="6">
        <f t="shared" si="57"/>
        <v>45352</v>
      </c>
      <c r="J96" s="7"/>
      <c r="K96" s="7"/>
      <c r="L96" s="7">
        <f t="shared" si="54"/>
        <v>0</v>
      </c>
      <c r="M96" s="7"/>
      <c r="N96" s="7"/>
      <c r="O96" s="7">
        <f t="shared" si="39"/>
        <v>0.98124999999999984</v>
      </c>
      <c r="P96" s="8"/>
      <c r="Q96" s="144"/>
      <c r="R96" s="6">
        <f t="shared" si="62"/>
        <v>43466</v>
      </c>
      <c r="S96" s="7">
        <v>5.16</v>
      </c>
      <c r="T96" s="7">
        <v>6.52</v>
      </c>
      <c r="U96" s="7">
        <f t="shared" si="58"/>
        <v>6.52</v>
      </c>
      <c r="V96" s="7">
        <v>5.41</v>
      </c>
      <c r="W96" s="7">
        <f t="shared" si="61"/>
        <v>1.1099999999999994</v>
      </c>
      <c r="X96" s="150"/>
    </row>
    <row r="97" spans="1:24" x14ac:dyDescent="0.25">
      <c r="A97" s="151"/>
      <c r="B97" s="4">
        <f t="shared" si="63"/>
        <v>44197</v>
      </c>
      <c r="C97" s="5">
        <v>10.25</v>
      </c>
      <c r="D97" s="5">
        <v>8.33</v>
      </c>
      <c r="E97" s="5">
        <f t="shared" si="59"/>
        <v>10.25</v>
      </c>
      <c r="F97" s="5">
        <f t="shared" si="60"/>
        <v>9.2899999999999991</v>
      </c>
      <c r="G97" s="146"/>
      <c r="H97" s="149"/>
      <c r="I97" s="6">
        <f t="shared" si="57"/>
        <v>45383</v>
      </c>
      <c r="J97" s="7"/>
      <c r="K97" s="7"/>
      <c r="L97" s="7">
        <f t="shared" si="54"/>
        <v>0</v>
      </c>
      <c r="M97" s="7"/>
      <c r="N97" s="7"/>
      <c r="O97" s="7">
        <f t="shared" si="39"/>
        <v>0.95354166666666662</v>
      </c>
      <c r="P97" s="8"/>
      <c r="Q97" s="144"/>
      <c r="R97" s="6">
        <f t="shared" si="62"/>
        <v>43497</v>
      </c>
      <c r="S97" s="7">
        <v>5.47</v>
      </c>
      <c r="T97" s="7">
        <v>6.8</v>
      </c>
      <c r="U97" s="7">
        <f t="shared" si="58"/>
        <v>6.8</v>
      </c>
      <c r="V97" s="7">
        <v>5.2</v>
      </c>
      <c r="W97" s="7">
        <f t="shared" si="61"/>
        <v>1.5999999999999996</v>
      </c>
      <c r="X97" s="150"/>
    </row>
    <row r="98" spans="1:24" x14ac:dyDescent="0.25">
      <c r="A98" s="151"/>
      <c r="B98" s="4">
        <f t="shared" si="63"/>
        <v>44228</v>
      </c>
      <c r="C98" s="5">
        <v>10.68</v>
      </c>
      <c r="D98" s="5">
        <v>8.57</v>
      </c>
      <c r="E98" s="5">
        <f t="shared" si="59"/>
        <v>10.68</v>
      </c>
      <c r="F98" s="5">
        <f t="shared" si="60"/>
        <v>9.625</v>
      </c>
      <c r="G98" s="146"/>
      <c r="H98" s="149"/>
      <c r="I98" s="6">
        <f t="shared" si="57"/>
        <v>45413</v>
      </c>
      <c r="J98" s="7"/>
      <c r="K98" s="7"/>
      <c r="L98" s="7">
        <f t="shared" si="54"/>
        <v>0</v>
      </c>
      <c r="M98" s="7"/>
      <c r="N98" s="7"/>
      <c r="O98" s="7">
        <f t="shared" si="39"/>
        <v>0.93374999999999986</v>
      </c>
      <c r="P98" s="8"/>
      <c r="Q98" s="144"/>
      <c r="R98" s="6">
        <f t="shared" si="62"/>
        <v>43525</v>
      </c>
      <c r="S98" s="7">
        <v>4.97</v>
      </c>
      <c r="T98" s="7">
        <v>7.25</v>
      </c>
      <c r="U98" s="7">
        <f t="shared" si="58"/>
        <v>7.25</v>
      </c>
      <c r="V98" s="7">
        <v>6.35</v>
      </c>
      <c r="W98" s="7">
        <f t="shared" si="61"/>
        <v>0.90000000000000036</v>
      </c>
      <c r="X98" s="150"/>
    </row>
    <row r="99" spans="1:24" x14ac:dyDescent="0.25">
      <c r="A99" s="151"/>
      <c r="B99" s="4">
        <f t="shared" si="63"/>
        <v>44256</v>
      </c>
      <c r="C99" s="5">
        <v>11.1</v>
      </c>
      <c r="D99" s="5">
        <v>8.66</v>
      </c>
      <c r="E99" s="5">
        <f t="shared" si="59"/>
        <v>11.1</v>
      </c>
      <c r="F99" s="5">
        <f t="shared" si="60"/>
        <v>9.879999999999999</v>
      </c>
      <c r="G99" s="146"/>
      <c r="H99" s="149"/>
      <c r="I99" s="6">
        <f t="shared" si="57"/>
        <v>45444</v>
      </c>
      <c r="J99" s="7"/>
      <c r="K99" s="7"/>
      <c r="L99" s="7">
        <f t="shared" si="54"/>
        <v>0</v>
      </c>
      <c r="M99" s="7"/>
      <c r="N99" s="7"/>
      <c r="O99" s="7">
        <f t="shared" si="39"/>
        <v>0.92166666666666675</v>
      </c>
      <c r="P99" s="8"/>
      <c r="Q99" s="144"/>
      <c r="R99" s="6">
        <f t="shared" si="62"/>
        <v>43556</v>
      </c>
      <c r="S99" s="7">
        <v>6.35</v>
      </c>
      <c r="T99" s="7">
        <v>7.05</v>
      </c>
      <c r="U99" s="7">
        <f t="shared" si="58"/>
        <v>7.05</v>
      </c>
      <c r="V99" s="7">
        <v>7.34</v>
      </c>
      <c r="W99" s="7">
        <f t="shared" si="61"/>
        <v>-0.29000000000000004</v>
      </c>
      <c r="X99" s="150"/>
    </row>
    <row r="100" spans="1:24" x14ac:dyDescent="0.25">
      <c r="A100" s="151"/>
      <c r="B100" s="4">
        <f t="shared" si="63"/>
        <v>44287</v>
      </c>
      <c r="C100" s="5">
        <v>10.19</v>
      </c>
      <c r="D100" s="5">
        <v>8.33</v>
      </c>
      <c r="E100" s="5">
        <f t="shared" si="59"/>
        <v>10.19</v>
      </c>
      <c r="F100" s="5">
        <f t="shared" si="60"/>
        <v>9.26</v>
      </c>
      <c r="G100" s="146"/>
      <c r="H100" s="149"/>
      <c r="I100" s="6">
        <f t="shared" si="57"/>
        <v>45474</v>
      </c>
      <c r="J100" s="7"/>
      <c r="K100" s="7"/>
      <c r="L100" s="7">
        <f t="shared" si="54"/>
        <v>0</v>
      </c>
      <c r="M100" s="7"/>
      <c r="N100" s="7"/>
      <c r="O100" s="7">
        <f t="shared" si="39"/>
        <v>0.88624999999999998</v>
      </c>
      <c r="P100" s="8"/>
      <c r="Q100" s="144"/>
      <c r="R100" s="6">
        <f t="shared" si="62"/>
        <v>43586</v>
      </c>
      <c r="S100" s="7">
        <v>7.14</v>
      </c>
      <c r="T100" s="7">
        <v>7.02</v>
      </c>
      <c r="U100" s="7">
        <f t="shared" si="58"/>
        <v>7.14</v>
      </c>
      <c r="V100" s="7">
        <v>7.65</v>
      </c>
      <c r="W100" s="7">
        <f t="shared" si="61"/>
        <v>-0.51000000000000068</v>
      </c>
      <c r="X100" s="150"/>
    </row>
    <row r="101" spans="1:24" x14ac:dyDescent="0.25">
      <c r="A101" s="151"/>
      <c r="B101" s="4">
        <f t="shared" si="63"/>
        <v>44317</v>
      </c>
      <c r="C101" s="5">
        <v>10.75</v>
      </c>
      <c r="D101" s="5">
        <v>8.8800000000000008</v>
      </c>
      <c r="E101" s="5">
        <f t="shared" si="59"/>
        <v>10.75</v>
      </c>
      <c r="F101" s="5">
        <f t="shared" si="60"/>
        <v>9.8150000000000013</v>
      </c>
      <c r="G101" s="146"/>
      <c r="H101" s="148"/>
      <c r="I101" s="40"/>
      <c r="J101" s="41"/>
      <c r="K101" s="41"/>
      <c r="L101" s="13"/>
      <c r="M101" s="13"/>
      <c r="N101" s="13"/>
      <c r="O101" s="8"/>
      <c r="P101" s="8"/>
      <c r="Q101" s="144"/>
      <c r="R101" s="6">
        <f t="shared" si="62"/>
        <v>43617</v>
      </c>
      <c r="S101" s="7">
        <v>7.74</v>
      </c>
      <c r="T101" s="7">
        <v>7.56</v>
      </c>
      <c r="U101" s="7">
        <f t="shared" si="58"/>
        <v>7.74</v>
      </c>
      <c r="V101" s="7">
        <v>7.22</v>
      </c>
      <c r="W101" s="7">
        <f t="shared" si="61"/>
        <v>0.52000000000000046</v>
      </c>
      <c r="X101" s="150"/>
    </row>
    <row r="102" spans="1:24" x14ac:dyDescent="0.25">
      <c r="A102" s="151"/>
      <c r="B102" s="4">
        <f t="shared" si="63"/>
        <v>44348</v>
      </c>
      <c r="C102" s="5">
        <v>12.73</v>
      </c>
      <c r="D102" s="5">
        <v>9.42</v>
      </c>
      <c r="E102" s="5">
        <f t="shared" si="59"/>
        <v>12.73</v>
      </c>
      <c r="F102" s="5">
        <f t="shared" si="60"/>
        <v>11.074999999999999</v>
      </c>
      <c r="G102" s="146"/>
      <c r="H102" s="148"/>
      <c r="I102" s="40"/>
      <c r="J102" s="41"/>
      <c r="K102" s="41"/>
      <c r="L102" s="13"/>
      <c r="M102" s="13"/>
      <c r="N102" s="13"/>
      <c r="O102" s="8"/>
      <c r="P102" s="8"/>
      <c r="Q102" s="144"/>
      <c r="R102" s="6">
        <f t="shared" si="62"/>
        <v>43647</v>
      </c>
      <c r="S102" s="7">
        <v>7.09</v>
      </c>
      <c r="T102" s="7">
        <v>7.78</v>
      </c>
      <c r="U102" s="7">
        <f t="shared" si="58"/>
        <v>7.78</v>
      </c>
      <c r="V102" s="7">
        <v>8.4499999999999993</v>
      </c>
      <c r="W102" s="7">
        <f t="shared" si="61"/>
        <v>-0.66999999999999904</v>
      </c>
      <c r="X102" s="150"/>
    </row>
    <row r="103" spans="1:24" ht="15.75" thickBot="1" x14ac:dyDescent="0.3">
      <c r="A103" s="151"/>
      <c r="B103" s="4">
        <f t="shared" si="63"/>
        <v>44378</v>
      </c>
      <c r="C103" s="5">
        <v>10.59</v>
      </c>
      <c r="D103" s="5">
        <v>9.83</v>
      </c>
      <c r="E103" s="5">
        <f t="shared" si="59"/>
        <v>10.59</v>
      </c>
      <c r="F103" s="5">
        <f t="shared" si="60"/>
        <v>10.210000000000001</v>
      </c>
      <c r="G103" s="147"/>
      <c r="H103" s="148"/>
      <c r="I103" s="40"/>
      <c r="J103" s="41"/>
      <c r="K103" s="41"/>
      <c r="L103" s="13"/>
      <c r="M103" s="13"/>
      <c r="N103" s="13"/>
      <c r="O103" s="8"/>
      <c r="P103" s="8"/>
      <c r="Q103" s="144"/>
      <c r="R103" s="6">
        <f t="shared" si="62"/>
        <v>43678</v>
      </c>
      <c r="S103" s="7">
        <v>8.27</v>
      </c>
      <c r="T103" s="7">
        <v>7.87</v>
      </c>
      <c r="U103" s="7">
        <f t="shared" si="58"/>
        <v>8.27</v>
      </c>
      <c r="V103" s="7">
        <v>8.6</v>
      </c>
      <c r="W103" s="7">
        <f t="shared" si="61"/>
        <v>-0.33000000000000007</v>
      </c>
      <c r="X103" s="150"/>
    </row>
    <row r="104" spans="1:24" ht="15.75" thickBot="1" x14ac:dyDescent="0.3">
      <c r="A104" s="17"/>
      <c r="B104" s="18" t="s">
        <v>35</v>
      </c>
      <c r="C104" s="19">
        <f>AVERAGE(C81:C103)</f>
        <v>11.829999999999998</v>
      </c>
      <c r="D104" s="19">
        <f>AVERAGE(D81:D103)</f>
        <v>8.2352173913043476</v>
      </c>
      <c r="E104" s="19">
        <f>AVERAGE(E81:E103)</f>
        <v>11.829999999999998</v>
      </c>
      <c r="F104" s="19">
        <f>AVERAGE(F81:F103)</f>
        <v>10.032608695652172</v>
      </c>
      <c r="G104" s="20">
        <f>ROUNDDOWN(E104-F104,2)</f>
        <v>1.79</v>
      </c>
      <c r="H104" s="21"/>
      <c r="I104" s="40"/>
      <c r="J104" s="41"/>
      <c r="K104" s="41"/>
      <c r="L104" s="13"/>
      <c r="M104" s="13"/>
      <c r="N104" s="13"/>
      <c r="O104" s="8"/>
      <c r="P104" s="8"/>
      <c r="Q104" s="144"/>
      <c r="R104" s="6">
        <f t="shared" si="62"/>
        <v>43709</v>
      </c>
      <c r="S104" s="7">
        <v>8.49</v>
      </c>
      <c r="T104" s="7">
        <v>7.76</v>
      </c>
      <c r="U104" s="7">
        <f t="shared" si="58"/>
        <v>8.49</v>
      </c>
      <c r="V104" s="7">
        <v>9.91</v>
      </c>
      <c r="W104" s="7">
        <f t="shared" si="61"/>
        <v>-1.42</v>
      </c>
      <c r="X104" s="22"/>
    </row>
    <row r="105" spans="1:24" x14ac:dyDescent="0.25">
      <c r="A105" s="152" t="s">
        <v>45</v>
      </c>
      <c r="B105" s="42">
        <v>44044</v>
      </c>
      <c r="C105" s="43">
        <v>18.079999999999998</v>
      </c>
      <c r="D105" s="43">
        <v>7.12</v>
      </c>
      <c r="E105" s="44">
        <f t="shared" ref="E105:E128" si="64">MAX(C105:D105)</f>
        <v>18.079999999999998</v>
      </c>
      <c r="F105" s="44">
        <f t="shared" ref="F105:F128" si="65">AVERAGE(C105:D105)</f>
        <v>12.6</v>
      </c>
      <c r="G105" s="146" t="s">
        <v>30</v>
      </c>
      <c r="H105" s="148"/>
      <c r="I105" s="40"/>
      <c r="J105" s="41"/>
      <c r="K105" s="41"/>
      <c r="L105" s="13"/>
      <c r="M105" s="13"/>
      <c r="N105" s="13"/>
      <c r="O105" s="8"/>
      <c r="P105" s="8"/>
      <c r="Q105" s="144"/>
      <c r="R105" s="6">
        <f t="shared" si="62"/>
        <v>43739</v>
      </c>
      <c r="S105" s="7">
        <v>9.26</v>
      </c>
      <c r="T105" s="7">
        <v>7.84</v>
      </c>
      <c r="U105" s="7">
        <f t="shared" si="58"/>
        <v>9.26</v>
      </c>
      <c r="V105" s="7">
        <v>10.68</v>
      </c>
      <c r="W105" s="7">
        <f t="shared" si="61"/>
        <v>-1.42</v>
      </c>
      <c r="X105" s="150"/>
    </row>
    <row r="106" spans="1:24" x14ac:dyDescent="0.25">
      <c r="A106" s="152"/>
      <c r="B106" s="42">
        <f t="shared" ref="B106:B128" si="66">EDATE(B105,1)</f>
        <v>44075</v>
      </c>
      <c r="C106" s="43">
        <v>17.43</v>
      </c>
      <c r="D106" s="43">
        <v>7.13</v>
      </c>
      <c r="E106" s="44">
        <f t="shared" si="64"/>
        <v>17.43</v>
      </c>
      <c r="F106" s="44">
        <f t="shared" si="65"/>
        <v>12.28</v>
      </c>
      <c r="G106" s="146"/>
      <c r="H106" s="148"/>
      <c r="I106" s="40"/>
      <c r="J106" s="41"/>
      <c r="K106" s="41"/>
      <c r="L106" s="13"/>
      <c r="M106" s="13"/>
      <c r="N106" s="13"/>
      <c r="O106" s="13"/>
      <c r="P106" s="13"/>
      <c r="Q106" s="144"/>
      <c r="R106" s="6">
        <f t="shared" si="62"/>
        <v>43770</v>
      </c>
      <c r="S106" s="7">
        <v>10.42</v>
      </c>
      <c r="T106" s="7">
        <v>8.32</v>
      </c>
      <c r="U106" s="7">
        <f t="shared" si="58"/>
        <v>10.42</v>
      </c>
      <c r="V106" s="7">
        <v>12.78</v>
      </c>
      <c r="W106" s="7">
        <f t="shared" si="61"/>
        <v>-2.3599999999999994</v>
      </c>
      <c r="X106" s="150"/>
    </row>
    <row r="107" spans="1:24" x14ac:dyDescent="0.25">
      <c r="A107" s="152"/>
      <c r="B107" s="42">
        <f t="shared" si="66"/>
        <v>44105</v>
      </c>
      <c r="C107" s="43">
        <v>11.01</v>
      </c>
      <c r="D107" s="43">
        <v>7.45</v>
      </c>
      <c r="E107" s="44">
        <f t="shared" si="64"/>
        <v>11.01</v>
      </c>
      <c r="F107" s="44">
        <f t="shared" si="65"/>
        <v>9.23</v>
      </c>
      <c r="G107" s="146"/>
      <c r="H107" s="148"/>
      <c r="I107" s="40"/>
      <c r="J107" s="41"/>
      <c r="K107" s="41"/>
      <c r="L107" s="13"/>
      <c r="M107" s="13"/>
      <c r="N107" s="13"/>
      <c r="O107" s="13"/>
      <c r="P107" s="13"/>
      <c r="Q107" s="144"/>
      <c r="R107" s="6">
        <f t="shared" si="62"/>
        <v>43800</v>
      </c>
      <c r="S107" s="7">
        <v>13.01</v>
      </c>
      <c r="T107" s="7">
        <v>8.73</v>
      </c>
      <c r="U107" s="7">
        <f t="shared" si="58"/>
        <v>13.01</v>
      </c>
      <c r="V107" s="7">
        <v>12.11</v>
      </c>
      <c r="W107" s="7">
        <f t="shared" si="61"/>
        <v>0.90000000000000036</v>
      </c>
      <c r="X107" s="150"/>
    </row>
    <row r="108" spans="1:24" x14ac:dyDescent="0.25">
      <c r="A108" s="152"/>
      <c r="B108" s="42">
        <f t="shared" si="66"/>
        <v>44136</v>
      </c>
      <c r="C108" s="43">
        <v>16.07</v>
      </c>
      <c r="D108" s="43">
        <v>8</v>
      </c>
      <c r="E108" s="44">
        <f t="shared" si="64"/>
        <v>16.07</v>
      </c>
      <c r="F108" s="44">
        <f t="shared" si="65"/>
        <v>12.035</v>
      </c>
      <c r="G108" s="146"/>
      <c r="H108" s="148"/>
      <c r="I108" s="40"/>
      <c r="J108" s="41"/>
      <c r="K108" s="41"/>
      <c r="L108" s="13"/>
      <c r="M108" s="13"/>
      <c r="N108" s="13"/>
      <c r="O108" s="13"/>
      <c r="P108" s="13"/>
      <c r="Q108" s="144"/>
      <c r="R108" s="6">
        <f t="shared" si="62"/>
        <v>43831</v>
      </c>
      <c r="S108" s="7">
        <v>12.65</v>
      </c>
      <c r="T108" s="7">
        <v>9.2799999999999994</v>
      </c>
      <c r="U108" s="7">
        <f t="shared" si="58"/>
        <v>12.65</v>
      </c>
      <c r="V108" s="7">
        <v>10.01</v>
      </c>
      <c r="W108" s="7">
        <f t="shared" si="61"/>
        <v>2.6400000000000006</v>
      </c>
      <c r="X108" s="150"/>
    </row>
    <row r="109" spans="1:24" x14ac:dyDescent="0.25">
      <c r="A109" s="152"/>
      <c r="B109" s="42">
        <f t="shared" si="66"/>
        <v>44166</v>
      </c>
      <c r="C109" s="43">
        <v>20.07</v>
      </c>
      <c r="D109" s="43">
        <v>8.2100000000000009</v>
      </c>
      <c r="E109" s="44">
        <f t="shared" si="64"/>
        <v>20.07</v>
      </c>
      <c r="F109" s="44">
        <f t="shared" si="65"/>
        <v>14.14</v>
      </c>
      <c r="G109" s="146"/>
      <c r="H109" s="148"/>
      <c r="I109" s="40"/>
      <c r="J109" s="41"/>
      <c r="K109" s="41"/>
      <c r="L109" s="13"/>
      <c r="M109" s="13"/>
      <c r="N109" s="13"/>
      <c r="O109" s="13"/>
      <c r="P109" s="13"/>
      <c r="Q109" s="144"/>
      <c r="R109" s="6">
        <f t="shared" si="62"/>
        <v>43862</v>
      </c>
      <c r="S109" s="7">
        <v>9.9</v>
      </c>
      <c r="T109" s="7">
        <v>9.5399999999999991</v>
      </c>
      <c r="U109" s="7">
        <f t="shared" si="58"/>
        <v>9.9</v>
      </c>
      <c r="V109" s="7">
        <v>10.43</v>
      </c>
      <c r="W109" s="7">
        <f t="shared" si="61"/>
        <v>-0.52999999999999936</v>
      </c>
      <c r="X109" s="150"/>
    </row>
    <row r="110" spans="1:24" x14ac:dyDescent="0.25">
      <c r="A110" s="152"/>
      <c r="B110" s="42">
        <f t="shared" si="66"/>
        <v>44197</v>
      </c>
      <c r="C110" s="43">
        <v>10.25</v>
      </c>
      <c r="D110" s="43">
        <v>8.33</v>
      </c>
      <c r="E110" s="44">
        <f t="shared" si="64"/>
        <v>10.25</v>
      </c>
      <c r="F110" s="44">
        <f t="shared" si="65"/>
        <v>9.2899999999999991</v>
      </c>
      <c r="G110" s="146"/>
      <c r="H110" s="148"/>
      <c r="I110" s="40"/>
      <c r="J110" s="41"/>
      <c r="K110" s="41"/>
      <c r="L110" s="13"/>
      <c r="M110" s="13"/>
      <c r="N110" s="13"/>
      <c r="O110" s="13"/>
      <c r="P110" s="13"/>
      <c r="Q110" s="144"/>
      <c r="R110" s="6">
        <f t="shared" si="62"/>
        <v>43891</v>
      </c>
      <c r="S110" s="7">
        <v>10.47</v>
      </c>
      <c r="T110" s="7">
        <v>9.68</v>
      </c>
      <c r="U110" s="7">
        <f t="shared" si="58"/>
        <v>10.47</v>
      </c>
      <c r="V110" s="7">
        <v>9.8800000000000008</v>
      </c>
      <c r="W110" s="7">
        <f t="shared" si="61"/>
        <v>0.58999999999999986</v>
      </c>
      <c r="X110" s="150"/>
    </row>
    <row r="111" spans="1:24" x14ac:dyDescent="0.25">
      <c r="A111" s="152"/>
      <c r="B111" s="42">
        <f t="shared" si="66"/>
        <v>44228</v>
      </c>
      <c r="C111" s="43">
        <v>10.68</v>
      </c>
      <c r="D111" s="43">
        <v>8.57</v>
      </c>
      <c r="E111" s="44">
        <f t="shared" si="64"/>
        <v>10.68</v>
      </c>
      <c r="F111" s="44">
        <f t="shared" si="65"/>
        <v>9.625</v>
      </c>
      <c r="G111" s="146"/>
      <c r="H111" s="148"/>
      <c r="I111" s="40"/>
      <c r="J111" s="41"/>
      <c r="K111" s="41"/>
      <c r="L111" s="13"/>
      <c r="M111" s="13"/>
      <c r="N111" s="13"/>
      <c r="O111" s="13"/>
      <c r="P111" s="13"/>
      <c r="Q111" s="144"/>
      <c r="R111" s="6">
        <f t="shared" si="62"/>
        <v>43922</v>
      </c>
      <c r="S111" s="7">
        <v>10.039999999999999</v>
      </c>
      <c r="T111" s="7">
        <v>8.85</v>
      </c>
      <c r="U111" s="7">
        <f t="shared" si="58"/>
        <v>10.039999999999999</v>
      </c>
      <c r="V111" s="7">
        <v>8.75</v>
      </c>
      <c r="W111" s="7">
        <f t="shared" si="61"/>
        <v>1.2899999999999991</v>
      </c>
      <c r="X111" s="150"/>
    </row>
    <row r="112" spans="1:24" x14ac:dyDescent="0.25">
      <c r="A112" s="152"/>
      <c r="B112" s="42">
        <f t="shared" si="66"/>
        <v>44256</v>
      </c>
      <c r="C112" s="43">
        <v>11.1</v>
      </c>
      <c r="D112" s="43">
        <v>8.66</v>
      </c>
      <c r="E112" s="44">
        <f t="shared" si="64"/>
        <v>11.1</v>
      </c>
      <c r="F112" s="44">
        <f t="shared" si="65"/>
        <v>9.879999999999999</v>
      </c>
      <c r="G112" s="146"/>
      <c r="H112" s="148"/>
      <c r="I112" s="40"/>
      <c r="J112" s="41"/>
      <c r="K112" s="41"/>
      <c r="L112" s="13"/>
      <c r="M112" s="13"/>
      <c r="N112" s="13"/>
      <c r="O112" s="13"/>
      <c r="P112" s="13"/>
      <c r="Q112" s="144"/>
      <c r="R112" s="6">
        <f t="shared" si="62"/>
        <v>43952</v>
      </c>
      <c r="S112" s="7">
        <v>8.93</v>
      </c>
      <c r="T112" s="7">
        <v>7.03</v>
      </c>
      <c r="U112" s="7">
        <f t="shared" si="58"/>
        <v>8.93</v>
      </c>
      <c r="V112" s="7">
        <v>7.59</v>
      </c>
      <c r="W112" s="7">
        <f t="shared" si="61"/>
        <v>1.3399999999999999</v>
      </c>
      <c r="X112" s="150"/>
    </row>
    <row r="113" spans="1:24" x14ac:dyDescent="0.25">
      <c r="A113" s="152"/>
      <c r="B113" s="42">
        <f t="shared" si="66"/>
        <v>44287</v>
      </c>
      <c r="C113" s="43">
        <v>10.19</v>
      </c>
      <c r="D113" s="43">
        <v>8.33</v>
      </c>
      <c r="E113" s="44">
        <f t="shared" si="64"/>
        <v>10.19</v>
      </c>
      <c r="F113" s="44">
        <f t="shared" si="65"/>
        <v>9.26</v>
      </c>
      <c r="G113" s="146"/>
      <c r="H113" s="148"/>
      <c r="I113" s="40"/>
      <c r="J113" s="41"/>
      <c r="K113" s="41"/>
      <c r="L113" s="13"/>
      <c r="M113" s="13"/>
      <c r="N113" s="13"/>
      <c r="O113" s="13"/>
      <c r="P113" s="13"/>
      <c r="Q113" s="144"/>
      <c r="R113" s="6">
        <f t="shared" si="62"/>
        <v>43983</v>
      </c>
      <c r="S113" s="7">
        <v>6.68</v>
      </c>
      <c r="T113" s="7">
        <v>5.99</v>
      </c>
      <c r="U113" s="7">
        <f t="shared" si="58"/>
        <v>6.68</v>
      </c>
      <c r="V113" s="7">
        <v>15.06</v>
      </c>
      <c r="W113" s="7">
        <f t="shared" si="61"/>
        <v>-8.3800000000000008</v>
      </c>
      <c r="X113" s="150"/>
    </row>
    <row r="114" spans="1:24" ht="15.75" thickBot="1" x14ac:dyDescent="0.3">
      <c r="A114" s="152"/>
      <c r="B114" s="42">
        <f t="shared" si="66"/>
        <v>44317</v>
      </c>
      <c r="C114" s="43">
        <v>10.75</v>
      </c>
      <c r="D114" s="43">
        <v>8.8800000000000008</v>
      </c>
      <c r="E114" s="44">
        <f t="shared" si="64"/>
        <v>10.75</v>
      </c>
      <c r="F114" s="44">
        <f t="shared" si="65"/>
        <v>9.8150000000000013</v>
      </c>
      <c r="G114" s="146"/>
      <c r="H114" s="148"/>
      <c r="I114" s="40"/>
      <c r="J114" s="41"/>
      <c r="K114" s="41"/>
      <c r="L114" s="13"/>
      <c r="M114" s="13"/>
      <c r="N114" s="13"/>
      <c r="O114" s="13"/>
      <c r="P114" s="13"/>
      <c r="Q114" s="144"/>
      <c r="R114" s="6">
        <f t="shared" si="62"/>
        <v>44013</v>
      </c>
      <c r="S114" s="7">
        <v>13.29</v>
      </c>
      <c r="T114" s="7">
        <v>6.46</v>
      </c>
      <c r="U114" s="23">
        <f t="shared" si="58"/>
        <v>13.29</v>
      </c>
      <c r="V114" s="23">
        <v>18.329999999999998</v>
      </c>
      <c r="W114" s="23">
        <f t="shared" si="61"/>
        <v>-5.0399999999999991</v>
      </c>
      <c r="X114" s="150"/>
    </row>
    <row r="115" spans="1:24" ht="15.75" thickBot="1" x14ac:dyDescent="0.3">
      <c r="A115" s="152"/>
      <c r="B115" s="42">
        <f t="shared" si="66"/>
        <v>44348</v>
      </c>
      <c r="C115" s="43">
        <v>12.73</v>
      </c>
      <c r="D115" s="43">
        <v>9.42</v>
      </c>
      <c r="E115" s="44">
        <f t="shared" si="64"/>
        <v>12.73</v>
      </c>
      <c r="F115" s="44">
        <f t="shared" si="65"/>
        <v>11.074999999999999</v>
      </c>
      <c r="G115" s="146"/>
      <c r="H115" s="148"/>
      <c r="I115" s="40"/>
      <c r="J115" s="41"/>
      <c r="K115" s="41"/>
      <c r="L115" s="13"/>
      <c r="M115" s="13"/>
      <c r="N115" s="13"/>
      <c r="O115" s="13"/>
      <c r="P115" s="13"/>
      <c r="Q115" s="17"/>
      <c r="R115" s="24" t="s">
        <v>38</v>
      </c>
      <c r="S115" s="25">
        <f>AVERAGE(S79:S114)</f>
        <v>7.5836111111111109</v>
      </c>
      <c r="T115" s="25">
        <f>AVERAGE(T79:T114)</f>
        <v>6.7477777777777774</v>
      </c>
      <c r="U115" s="25">
        <f>AVERAGE(U79:U114)</f>
        <v>7.8225000000000007</v>
      </c>
      <c r="V115" s="25">
        <f>AVERAGE(V79:V114)</f>
        <v>8.0336111111111084</v>
      </c>
      <c r="W115" s="26">
        <f>ROUNDDOWN(U115-V115,2)</f>
        <v>-0.21</v>
      </c>
      <c r="X115" s="150"/>
    </row>
    <row r="116" spans="1:24" x14ac:dyDescent="0.25">
      <c r="A116" s="152"/>
      <c r="B116" s="42">
        <f t="shared" si="66"/>
        <v>44378</v>
      </c>
      <c r="C116" s="43">
        <v>10.59</v>
      </c>
      <c r="D116" s="43">
        <v>9.83</v>
      </c>
      <c r="E116" s="44">
        <f t="shared" si="64"/>
        <v>10.59</v>
      </c>
      <c r="F116" s="44">
        <f t="shared" si="65"/>
        <v>10.210000000000001</v>
      </c>
      <c r="G116" s="146"/>
      <c r="H116" s="148"/>
      <c r="I116" s="40"/>
      <c r="J116" s="41"/>
      <c r="K116" s="41"/>
      <c r="L116" s="13"/>
      <c r="M116" s="13"/>
      <c r="N116" s="13"/>
      <c r="O116" s="13"/>
      <c r="P116" s="13"/>
      <c r="Q116" s="144" t="s">
        <v>46</v>
      </c>
      <c r="R116" s="45">
        <v>43313</v>
      </c>
      <c r="S116" s="7">
        <v>5.39</v>
      </c>
      <c r="T116" s="7">
        <v>5.46</v>
      </c>
      <c r="U116" s="46">
        <f t="shared" si="58"/>
        <v>5.46</v>
      </c>
      <c r="V116" s="46">
        <v>6.06</v>
      </c>
      <c r="W116" s="47">
        <f t="shared" si="61"/>
        <v>-0.59999999999999964</v>
      </c>
      <c r="X116" s="150"/>
    </row>
    <row r="117" spans="1:24" x14ac:dyDescent="0.25">
      <c r="A117" s="152"/>
      <c r="B117" s="42">
        <f t="shared" si="66"/>
        <v>44409</v>
      </c>
      <c r="C117" s="43">
        <v>10.039999999999999</v>
      </c>
      <c r="D117" s="43">
        <v>9.67</v>
      </c>
      <c r="E117" s="44">
        <f t="shared" si="64"/>
        <v>10.039999999999999</v>
      </c>
      <c r="F117" s="44">
        <f t="shared" si="65"/>
        <v>9.8550000000000004</v>
      </c>
      <c r="G117" s="146"/>
      <c r="H117" s="148"/>
      <c r="I117" s="40"/>
      <c r="J117" s="41"/>
      <c r="K117" s="41"/>
      <c r="L117" s="13"/>
      <c r="M117" s="13"/>
      <c r="N117" s="13"/>
      <c r="O117" s="13"/>
      <c r="P117" s="13"/>
      <c r="Q117" s="144"/>
      <c r="R117" s="48">
        <f t="shared" si="62"/>
        <v>43344</v>
      </c>
      <c r="S117" s="7">
        <v>5.92</v>
      </c>
      <c r="T117" s="7">
        <v>5.73</v>
      </c>
      <c r="U117" s="49">
        <f t="shared" si="58"/>
        <v>5.92</v>
      </c>
      <c r="V117" s="49">
        <v>7.45</v>
      </c>
      <c r="W117" s="50">
        <f t="shared" si="61"/>
        <v>-1.5300000000000002</v>
      </c>
      <c r="X117" s="150"/>
    </row>
    <row r="118" spans="1:24" x14ac:dyDescent="0.25">
      <c r="A118" s="152"/>
      <c r="B118" s="42">
        <f t="shared" si="66"/>
        <v>44440</v>
      </c>
      <c r="C118" s="43">
        <v>9.68</v>
      </c>
      <c r="D118" s="43">
        <v>9.75</v>
      </c>
      <c r="E118" s="44">
        <f t="shared" si="64"/>
        <v>9.75</v>
      </c>
      <c r="F118" s="44">
        <f t="shared" si="65"/>
        <v>9.7149999999999999</v>
      </c>
      <c r="G118" s="146"/>
      <c r="H118" s="148"/>
      <c r="I118" s="40"/>
      <c r="J118" s="41"/>
      <c r="K118" s="41"/>
      <c r="L118" s="13"/>
      <c r="M118" s="13"/>
      <c r="N118" s="13"/>
      <c r="O118" s="13"/>
      <c r="P118" s="13"/>
      <c r="Q118" s="144"/>
      <c r="R118" s="48">
        <f t="shared" si="62"/>
        <v>43374</v>
      </c>
      <c r="S118" s="7">
        <v>7.71</v>
      </c>
      <c r="T118" s="7">
        <v>6.11</v>
      </c>
      <c r="U118" s="49">
        <f t="shared" si="58"/>
        <v>7.71</v>
      </c>
      <c r="V118" s="49">
        <v>6.83</v>
      </c>
      <c r="W118" s="50">
        <f t="shared" si="61"/>
        <v>0.87999999999999989</v>
      </c>
      <c r="X118" s="150"/>
    </row>
    <row r="119" spans="1:24" x14ac:dyDescent="0.25">
      <c r="A119" s="152"/>
      <c r="B119" s="42">
        <f t="shared" si="66"/>
        <v>44470</v>
      </c>
      <c r="C119" s="43">
        <v>9.9</v>
      </c>
      <c r="D119" s="43">
        <v>9.93</v>
      </c>
      <c r="E119" s="44">
        <f t="shared" si="64"/>
        <v>9.93</v>
      </c>
      <c r="F119" s="44">
        <f t="shared" si="65"/>
        <v>9.9149999999999991</v>
      </c>
      <c r="G119" s="146"/>
      <c r="H119" s="148"/>
      <c r="I119" s="40"/>
      <c r="J119" s="41"/>
      <c r="K119" s="41"/>
      <c r="L119" s="13"/>
      <c r="M119" s="13"/>
      <c r="N119" s="13"/>
      <c r="O119" s="13"/>
      <c r="P119" s="13"/>
      <c r="Q119" s="144"/>
      <c r="R119" s="48">
        <f t="shared" si="62"/>
        <v>43405</v>
      </c>
      <c r="S119" s="7">
        <v>6.81</v>
      </c>
      <c r="T119" s="7">
        <v>6.26</v>
      </c>
      <c r="U119" s="49">
        <f t="shared" si="58"/>
        <v>6.81</v>
      </c>
      <c r="V119" s="49">
        <v>5.76</v>
      </c>
      <c r="W119" s="50">
        <f t="shared" si="61"/>
        <v>1.0499999999999998</v>
      </c>
      <c r="X119" s="150"/>
    </row>
    <row r="120" spans="1:24" x14ac:dyDescent="0.25">
      <c r="A120" s="152"/>
      <c r="B120" s="42">
        <f t="shared" si="66"/>
        <v>44501</v>
      </c>
      <c r="C120" s="43">
        <v>11.45</v>
      </c>
      <c r="D120" s="43">
        <v>10.53</v>
      </c>
      <c r="E120" s="44">
        <f t="shared" si="64"/>
        <v>11.45</v>
      </c>
      <c r="F120" s="44">
        <f t="shared" si="65"/>
        <v>10.989999999999998</v>
      </c>
      <c r="G120" s="146"/>
      <c r="H120" s="148"/>
      <c r="I120" s="40"/>
      <c r="J120" s="41"/>
      <c r="K120" s="41"/>
      <c r="L120" s="13"/>
      <c r="M120" s="13"/>
      <c r="N120" s="13"/>
      <c r="O120" s="13"/>
      <c r="P120" s="13"/>
      <c r="Q120" s="144"/>
      <c r="R120" s="48">
        <f t="shared" si="62"/>
        <v>43435</v>
      </c>
      <c r="S120" s="7">
        <v>5.85</v>
      </c>
      <c r="T120" s="7">
        <v>6.42</v>
      </c>
      <c r="U120" s="49">
        <f t="shared" si="58"/>
        <v>6.42</v>
      </c>
      <c r="V120" s="49">
        <v>5.18</v>
      </c>
      <c r="W120" s="50">
        <f t="shared" si="61"/>
        <v>1.2400000000000002</v>
      </c>
      <c r="X120" s="150"/>
    </row>
    <row r="121" spans="1:24" x14ac:dyDescent="0.25">
      <c r="A121" s="152"/>
      <c r="B121" s="42">
        <f t="shared" si="66"/>
        <v>44531</v>
      </c>
      <c r="C121" s="43">
        <v>11.4</v>
      </c>
      <c r="D121" s="43">
        <v>11.52</v>
      </c>
      <c r="E121" s="44">
        <f t="shared" si="64"/>
        <v>11.52</v>
      </c>
      <c r="F121" s="44">
        <f t="shared" si="65"/>
        <v>11.46</v>
      </c>
      <c r="G121" s="146"/>
      <c r="H121" s="148"/>
      <c r="I121" s="40"/>
      <c r="J121" s="41"/>
      <c r="K121" s="41"/>
      <c r="L121" s="13"/>
      <c r="M121" s="13"/>
      <c r="N121" s="13"/>
      <c r="O121" s="13"/>
      <c r="P121" s="13"/>
      <c r="Q121" s="144"/>
      <c r="R121" s="48">
        <f t="shared" si="62"/>
        <v>43466</v>
      </c>
      <c r="S121" s="7">
        <v>5.16</v>
      </c>
      <c r="T121" s="7">
        <v>6.52</v>
      </c>
      <c r="U121" s="49">
        <f t="shared" si="58"/>
        <v>6.52</v>
      </c>
      <c r="V121" s="49">
        <v>5.41</v>
      </c>
      <c r="W121" s="50">
        <f t="shared" si="61"/>
        <v>1.1099999999999994</v>
      </c>
      <c r="X121" s="150"/>
    </row>
    <row r="122" spans="1:24" x14ac:dyDescent="0.25">
      <c r="A122" s="152"/>
      <c r="B122" s="42">
        <f t="shared" si="66"/>
        <v>44562</v>
      </c>
      <c r="C122" s="43">
        <v>10.73</v>
      </c>
      <c r="D122" s="43">
        <v>12.21</v>
      </c>
      <c r="E122" s="44">
        <f t="shared" si="64"/>
        <v>12.21</v>
      </c>
      <c r="F122" s="44">
        <f t="shared" si="65"/>
        <v>11.47</v>
      </c>
      <c r="G122" s="146"/>
      <c r="H122" s="148"/>
      <c r="I122" s="40"/>
      <c r="J122" s="41"/>
      <c r="K122" s="41"/>
      <c r="L122" s="13"/>
      <c r="M122" s="13"/>
      <c r="N122" s="13"/>
      <c r="O122" s="13"/>
      <c r="P122" s="13"/>
      <c r="Q122" s="144"/>
      <c r="R122" s="48">
        <f t="shared" si="62"/>
        <v>43497</v>
      </c>
      <c r="S122" s="7">
        <v>5.47</v>
      </c>
      <c r="T122" s="7">
        <v>6.8</v>
      </c>
      <c r="U122" s="49">
        <f t="shared" si="58"/>
        <v>6.8</v>
      </c>
      <c r="V122" s="49">
        <v>5.2</v>
      </c>
      <c r="W122" s="50">
        <f t="shared" si="61"/>
        <v>1.5999999999999996</v>
      </c>
      <c r="X122" s="150"/>
    </row>
    <row r="123" spans="1:24" x14ac:dyDescent="0.25">
      <c r="A123" s="152"/>
      <c r="B123" s="42">
        <f t="shared" si="66"/>
        <v>44593</v>
      </c>
      <c r="C123" s="43">
        <v>10.43</v>
      </c>
      <c r="D123" s="43">
        <v>12.97</v>
      </c>
      <c r="E123" s="44">
        <f t="shared" si="64"/>
        <v>12.97</v>
      </c>
      <c r="F123" s="44">
        <f t="shared" si="65"/>
        <v>11.7</v>
      </c>
      <c r="G123" s="146"/>
      <c r="H123" s="148"/>
      <c r="I123" s="40"/>
      <c r="J123" s="41"/>
      <c r="K123" s="41"/>
      <c r="L123" s="13"/>
      <c r="M123" s="13"/>
      <c r="N123" s="13"/>
      <c r="O123" s="13"/>
      <c r="P123" s="13"/>
      <c r="Q123" s="144"/>
      <c r="R123" s="48">
        <f t="shared" si="62"/>
        <v>43525</v>
      </c>
      <c r="S123" s="7">
        <v>4.97</v>
      </c>
      <c r="T123" s="7">
        <v>7.25</v>
      </c>
      <c r="U123" s="49">
        <f t="shared" si="58"/>
        <v>7.25</v>
      </c>
      <c r="V123" s="49">
        <v>6.35</v>
      </c>
      <c r="W123" s="50">
        <f t="shared" si="61"/>
        <v>0.90000000000000036</v>
      </c>
      <c r="X123" s="150"/>
    </row>
    <row r="124" spans="1:24" x14ac:dyDescent="0.25">
      <c r="A124" s="152"/>
      <c r="B124" s="42">
        <f t="shared" si="66"/>
        <v>44621</v>
      </c>
      <c r="C124" s="43">
        <v>10.59</v>
      </c>
      <c r="D124" s="43">
        <v>13.71</v>
      </c>
      <c r="E124" s="44">
        <f t="shared" si="64"/>
        <v>13.71</v>
      </c>
      <c r="F124" s="44">
        <f t="shared" si="65"/>
        <v>12.15</v>
      </c>
      <c r="G124" s="146"/>
      <c r="H124" s="148"/>
      <c r="I124" s="40"/>
      <c r="J124" s="41"/>
      <c r="K124" s="41"/>
      <c r="L124" s="13"/>
      <c r="M124" s="13"/>
      <c r="N124" s="13"/>
      <c r="O124" s="13"/>
      <c r="P124" s="13"/>
      <c r="Q124" s="144"/>
      <c r="R124" s="48">
        <f t="shared" si="62"/>
        <v>43556</v>
      </c>
      <c r="S124" s="7">
        <v>6.35</v>
      </c>
      <c r="T124" s="7">
        <v>7.05</v>
      </c>
      <c r="U124" s="49">
        <f t="shared" si="58"/>
        <v>7.05</v>
      </c>
      <c r="V124" s="49">
        <v>7.34</v>
      </c>
      <c r="W124" s="50">
        <f t="shared" si="61"/>
        <v>-0.29000000000000004</v>
      </c>
      <c r="X124" s="150"/>
    </row>
    <row r="125" spans="1:24" x14ac:dyDescent="0.25">
      <c r="A125" s="152"/>
      <c r="B125" s="42">
        <f t="shared" si="66"/>
        <v>44652</v>
      </c>
      <c r="C125" s="43">
        <v>11.97</v>
      </c>
      <c r="D125" s="43">
        <v>14.51</v>
      </c>
      <c r="E125" s="44">
        <f t="shared" si="64"/>
        <v>14.51</v>
      </c>
      <c r="F125" s="44">
        <f t="shared" si="65"/>
        <v>13.24</v>
      </c>
      <c r="G125" s="146"/>
      <c r="H125" s="148"/>
      <c r="I125" s="40"/>
      <c r="J125" s="41"/>
      <c r="K125" s="41"/>
      <c r="L125" s="13"/>
      <c r="M125" s="13"/>
      <c r="N125" s="13"/>
      <c r="O125" s="13"/>
      <c r="P125" s="13"/>
      <c r="Q125" s="144"/>
      <c r="R125" s="48">
        <f t="shared" si="62"/>
        <v>43586</v>
      </c>
      <c r="S125" s="7">
        <v>7.14</v>
      </c>
      <c r="T125" s="7">
        <v>7.02</v>
      </c>
      <c r="U125" s="49">
        <f t="shared" si="58"/>
        <v>7.14</v>
      </c>
      <c r="V125" s="49">
        <v>7.65</v>
      </c>
      <c r="W125" s="50">
        <f t="shared" si="61"/>
        <v>-0.51000000000000068</v>
      </c>
      <c r="X125" s="150"/>
    </row>
    <row r="126" spans="1:24" x14ac:dyDescent="0.25">
      <c r="A126" s="152"/>
      <c r="B126" s="42">
        <f t="shared" si="66"/>
        <v>44682</v>
      </c>
      <c r="C126" s="43">
        <v>13.68</v>
      </c>
      <c r="D126" s="43">
        <v>14.82</v>
      </c>
      <c r="E126" s="44">
        <f t="shared" si="64"/>
        <v>14.82</v>
      </c>
      <c r="F126" s="44">
        <f t="shared" si="65"/>
        <v>14.25</v>
      </c>
      <c r="G126" s="146"/>
      <c r="H126" s="148"/>
      <c r="I126" s="40"/>
      <c r="J126" s="41"/>
      <c r="K126" s="41"/>
      <c r="L126" s="13"/>
      <c r="M126" s="13"/>
      <c r="N126" s="13"/>
      <c r="O126" s="13"/>
      <c r="P126" s="13"/>
      <c r="Q126" s="144"/>
      <c r="R126" s="48">
        <f t="shared" si="62"/>
        <v>43617</v>
      </c>
      <c r="S126" s="7">
        <v>7.74</v>
      </c>
      <c r="T126" s="7">
        <v>7.56</v>
      </c>
      <c r="U126" s="49">
        <f t="shared" si="58"/>
        <v>7.74</v>
      </c>
      <c r="V126" s="49">
        <v>7.22</v>
      </c>
      <c r="W126" s="50">
        <f t="shared" si="61"/>
        <v>0.52000000000000046</v>
      </c>
      <c r="X126" s="150"/>
    </row>
    <row r="127" spans="1:24" x14ac:dyDescent="0.25">
      <c r="A127" s="152"/>
      <c r="B127" s="42">
        <f t="shared" si="66"/>
        <v>44713</v>
      </c>
      <c r="C127" s="43">
        <v>15.04</v>
      </c>
      <c r="D127" s="43">
        <v>14.8</v>
      </c>
      <c r="E127" s="44">
        <f t="shared" si="64"/>
        <v>15.04</v>
      </c>
      <c r="F127" s="44">
        <f t="shared" si="65"/>
        <v>14.92</v>
      </c>
      <c r="G127" s="146"/>
      <c r="H127" s="148"/>
      <c r="I127" s="40"/>
      <c r="J127" s="41"/>
      <c r="K127" s="41"/>
      <c r="L127" s="13"/>
      <c r="M127" s="13"/>
      <c r="N127" s="13"/>
      <c r="O127" s="13"/>
      <c r="P127" s="13"/>
      <c r="Q127" s="144"/>
      <c r="R127" s="48">
        <f t="shared" si="62"/>
        <v>43647</v>
      </c>
      <c r="S127" s="7">
        <v>7.09</v>
      </c>
      <c r="T127" s="7">
        <v>7.78</v>
      </c>
      <c r="U127" s="49">
        <f t="shared" si="58"/>
        <v>7.78</v>
      </c>
      <c r="V127" s="49">
        <v>8.4499999999999993</v>
      </c>
      <c r="W127" s="50">
        <f t="shared" si="61"/>
        <v>-0.66999999999999904</v>
      </c>
      <c r="X127" s="150"/>
    </row>
    <row r="128" spans="1:24" ht="15.75" thickBot="1" x14ac:dyDescent="0.3">
      <c r="A128" s="152"/>
      <c r="B128" s="51">
        <f t="shared" si="66"/>
        <v>44743</v>
      </c>
      <c r="C128" s="52">
        <v>13.07</v>
      </c>
      <c r="D128" s="52">
        <v>14.72</v>
      </c>
      <c r="E128" s="53">
        <f t="shared" si="64"/>
        <v>14.72</v>
      </c>
      <c r="F128" s="53">
        <f t="shared" si="65"/>
        <v>13.895</v>
      </c>
      <c r="G128" s="147"/>
      <c r="H128" s="148"/>
      <c r="I128" s="40"/>
      <c r="J128" s="41"/>
      <c r="K128" s="41"/>
      <c r="L128" s="13"/>
      <c r="M128" s="13"/>
      <c r="N128" s="13"/>
      <c r="O128" s="13"/>
      <c r="P128" s="13"/>
      <c r="Q128" s="144"/>
      <c r="R128" s="48">
        <f t="shared" si="62"/>
        <v>43678</v>
      </c>
      <c r="S128" s="7">
        <v>8.27</v>
      </c>
      <c r="T128" s="7">
        <v>7.87</v>
      </c>
      <c r="U128" s="49">
        <f t="shared" si="58"/>
        <v>8.27</v>
      </c>
      <c r="V128" s="49">
        <v>8.6</v>
      </c>
      <c r="W128" s="50">
        <f t="shared" si="61"/>
        <v>-0.33000000000000007</v>
      </c>
      <c r="X128" s="150"/>
    </row>
    <row r="129" spans="1:24" ht="15.75" thickBot="1" x14ac:dyDescent="0.3">
      <c r="A129" s="54"/>
      <c r="B129" s="55" t="s">
        <v>35</v>
      </c>
      <c r="C129" s="56">
        <f>AVERAGE(C105:C128)</f>
        <v>12.372083333333334</v>
      </c>
      <c r="D129" s="56">
        <f>AVERAGE(D105:D128)</f>
        <v>10.377916666666668</v>
      </c>
      <c r="E129" s="56">
        <f>AVERAGE(E105:E128)</f>
        <v>12.900833333333336</v>
      </c>
      <c r="F129" s="56">
        <f>AVERAGE(F105:F128)</f>
        <v>11.375</v>
      </c>
      <c r="G129" s="57">
        <f>ROUNDDOWN(E129-F129,2)</f>
        <v>1.52</v>
      </c>
      <c r="H129" s="21"/>
      <c r="I129" s="40"/>
      <c r="J129" s="41"/>
      <c r="K129" s="41"/>
      <c r="L129" s="13"/>
      <c r="M129" s="13"/>
      <c r="N129" s="13"/>
      <c r="O129" s="13"/>
      <c r="P129" s="13"/>
      <c r="Q129" s="144"/>
      <c r="R129" s="48">
        <f t="shared" si="62"/>
        <v>43709</v>
      </c>
      <c r="S129" s="7">
        <v>8.49</v>
      </c>
      <c r="T129" s="7">
        <v>7.76</v>
      </c>
      <c r="U129" s="49">
        <f t="shared" si="58"/>
        <v>8.49</v>
      </c>
      <c r="V129" s="49">
        <v>9.91</v>
      </c>
      <c r="W129" s="50">
        <f t="shared" si="61"/>
        <v>-1.42</v>
      </c>
      <c r="X129" s="22"/>
    </row>
    <row r="130" spans="1:24" x14ac:dyDescent="0.25">
      <c r="A130" s="145" t="s">
        <v>47</v>
      </c>
      <c r="B130" s="58">
        <f>+B117</f>
        <v>44409</v>
      </c>
      <c r="C130" s="59">
        <v>10.039999999999999</v>
      </c>
      <c r="D130" s="59">
        <v>9.67</v>
      </c>
      <c r="E130" s="60">
        <f t="shared" ref="E130:E153" si="67">MAX(C130:D130)</f>
        <v>10.039999999999999</v>
      </c>
      <c r="F130" s="60">
        <f t="shared" ref="F130:F153" si="68">AVERAGE(C130:D130)</f>
        <v>9.8550000000000004</v>
      </c>
      <c r="G130" s="146" t="s">
        <v>30</v>
      </c>
      <c r="H130" s="148"/>
      <c r="I130" s="40"/>
      <c r="J130" s="41"/>
      <c r="K130" s="41"/>
      <c r="L130" s="13"/>
      <c r="M130" s="13"/>
      <c r="N130" s="13"/>
      <c r="O130" s="13"/>
      <c r="P130" s="13"/>
      <c r="Q130" s="144"/>
      <c r="R130" s="48">
        <f t="shared" si="62"/>
        <v>43739</v>
      </c>
      <c r="S130" s="7">
        <v>9.26</v>
      </c>
      <c r="T130" s="7">
        <v>7.84</v>
      </c>
      <c r="U130" s="49">
        <f t="shared" si="58"/>
        <v>9.26</v>
      </c>
      <c r="V130" s="49">
        <v>10.68</v>
      </c>
      <c r="W130" s="50">
        <f t="shared" si="61"/>
        <v>-1.42</v>
      </c>
      <c r="X130" s="150"/>
    </row>
    <row r="131" spans="1:24" x14ac:dyDescent="0.25">
      <c r="A131" s="145"/>
      <c r="B131" s="58">
        <f t="shared" ref="B131:B153" si="69">EDATE(B130,1)</f>
        <v>44440</v>
      </c>
      <c r="C131" s="59">
        <v>9.68</v>
      </c>
      <c r="D131" s="59">
        <v>9.75</v>
      </c>
      <c r="E131" s="60">
        <f t="shared" si="67"/>
        <v>9.75</v>
      </c>
      <c r="F131" s="60">
        <f t="shared" si="68"/>
        <v>9.7149999999999999</v>
      </c>
      <c r="G131" s="146"/>
      <c r="H131" s="148"/>
      <c r="I131" s="40"/>
      <c r="J131" s="41"/>
      <c r="K131" s="41"/>
      <c r="L131" s="13"/>
      <c r="M131" s="13"/>
      <c r="N131" s="13"/>
      <c r="O131" s="13"/>
      <c r="P131" s="13"/>
      <c r="Q131" s="144"/>
      <c r="R131" s="48">
        <f t="shared" si="62"/>
        <v>43770</v>
      </c>
      <c r="S131" s="7">
        <v>10.42</v>
      </c>
      <c r="T131" s="7">
        <v>8.32</v>
      </c>
      <c r="U131" s="49">
        <f t="shared" si="58"/>
        <v>10.42</v>
      </c>
      <c r="V131" s="49">
        <v>12.78</v>
      </c>
      <c r="W131" s="50">
        <f t="shared" si="61"/>
        <v>-2.3599999999999994</v>
      </c>
      <c r="X131" s="150"/>
    </row>
    <row r="132" spans="1:24" x14ac:dyDescent="0.25">
      <c r="A132" s="145"/>
      <c r="B132" s="58">
        <f t="shared" si="69"/>
        <v>44470</v>
      </c>
      <c r="C132" s="59">
        <v>9.9</v>
      </c>
      <c r="D132" s="59">
        <v>9.93</v>
      </c>
      <c r="E132" s="60">
        <f t="shared" si="67"/>
        <v>9.93</v>
      </c>
      <c r="F132" s="60">
        <f t="shared" si="68"/>
        <v>9.9149999999999991</v>
      </c>
      <c r="G132" s="146"/>
      <c r="H132" s="148"/>
      <c r="I132" s="40"/>
      <c r="J132" s="41"/>
      <c r="K132" s="41"/>
      <c r="L132" s="13"/>
      <c r="M132" s="13"/>
      <c r="N132" s="13"/>
      <c r="O132" s="13"/>
      <c r="P132" s="13"/>
      <c r="Q132" s="144"/>
      <c r="R132" s="48">
        <f t="shared" si="62"/>
        <v>43800</v>
      </c>
      <c r="S132" s="7">
        <v>13.01</v>
      </c>
      <c r="T132" s="7">
        <v>8.73</v>
      </c>
      <c r="U132" s="49">
        <f t="shared" si="58"/>
        <v>13.01</v>
      </c>
      <c r="V132" s="49">
        <v>12.11</v>
      </c>
      <c r="W132" s="50">
        <f t="shared" si="61"/>
        <v>0.90000000000000036</v>
      </c>
      <c r="X132" s="150"/>
    </row>
    <row r="133" spans="1:24" x14ac:dyDescent="0.25">
      <c r="A133" s="145"/>
      <c r="B133" s="58">
        <f t="shared" si="69"/>
        <v>44501</v>
      </c>
      <c r="C133" s="59">
        <v>11.45</v>
      </c>
      <c r="D133" s="59">
        <v>10.53</v>
      </c>
      <c r="E133" s="60">
        <f t="shared" si="67"/>
        <v>11.45</v>
      </c>
      <c r="F133" s="60">
        <f t="shared" si="68"/>
        <v>10.989999999999998</v>
      </c>
      <c r="G133" s="146"/>
      <c r="H133" s="148"/>
      <c r="I133" s="40"/>
      <c r="J133" s="41"/>
      <c r="K133" s="41"/>
      <c r="L133" s="13"/>
      <c r="M133" s="13"/>
      <c r="N133" s="13"/>
      <c r="O133" s="13"/>
      <c r="P133" s="13"/>
      <c r="Q133" s="144"/>
      <c r="R133" s="48">
        <f t="shared" si="62"/>
        <v>43831</v>
      </c>
      <c r="S133" s="7">
        <v>12.65</v>
      </c>
      <c r="T133" s="7">
        <v>9.2799999999999994</v>
      </c>
      <c r="U133" s="49">
        <f t="shared" si="58"/>
        <v>12.65</v>
      </c>
      <c r="V133" s="49">
        <v>10.01</v>
      </c>
      <c r="W133" s="50">
        <f t="shared" si="61"/>
        <v>2.6400000000000006</v>
      </c>
      <c r="X133" s="150"/>
    </row>
    <row r="134" spans="1:24" x14ac:dyDescent="0.25">
      <c r="A134" s="145"/>
      <c r="B134" s="58">
        <f t="shared" si="69"/>
        <v>44531</v>
      </c>
      <c r="C134" s="59">
        <v>11.4</v>
      </c>
      <c r="D134" s="59">
        <v>11.52</v>
      </c>
      <c r="E134" s="60">
        <f t="shared" si="67"/>
        <v>11.52</v>
      </c>
      <c r="F134" s="60">
        <f t="shared" si="68"/>
        <v>11.46</v>
      </c>
      <c r="G134" s="146"/>
      <c r="H134" s="148"/>
      <c r="I134" s="40"/>
      <c r="J134" s="41"/>
      <c r="K134" s="41"/>
      <c r="L134" s="13"/>
      <c r="M134" s="13"/>
      <c r="N134" s="13"/>
      <c r="O134" s="13"/>
      <c r="P134" s="13"/>
      <c r="Q134" s="144"/>
      <c r="R134" s="48">
        <f t="shared" si="62"/>
        <v>43862</v>
      </c>
      <c r="S134" s="7">
        <v>9.9</v>
      </c>
      <c r="T134" s="7">
        <v>9.5399999999999991</v>
      </c>
      <c r="U134" s="49">
        <f t="shared" si="58"/>
        <v>9.9</v>
      </c>
      <c r="V134" s="49">
        <v>10.43</v>
      </c>
      <c r="W134" s="50">
        <f t="shared" si="61"/>
        <v>-0.52999999999999936</v>
      </c>
      <c r="X134" s="150"/>
    </row>
    <row r="135" spans="1:24" x14ac:dyDescent="0.25">
      <c r="A135" s="145"/>
      <c r="B135" s="58">
        <f t="shared" si="69"/>
        <v>44562</v>
      </c>
      <c r="C135" s="59">
        <v>10.73</v>
      </c>
      <c r="D135" s="59">
        <v>12.21</v>
      </c>
      <c r="E135" s="60">
        <f t="shared" si="67"/>
        <v>12.21</v>
      </c>
      <c r="F135" s="60">
        <f t="shared" si="68"/>
        <v>11.47</v>
      </c>
      <c r="G135" s="146"/>
      <c r="H135" s="148"/>
      <c r="I135" s="40"/>
      <c r="J135" s="41"/>
      <c r="K135" s="41"/>
      <c r="L135" s="13"/>
      <c r="M135" s="13"/>
      <c r="N135" s="13"/>
      <c r="O135" s="13"/>
      <c r="P135" s="13"/>
      <c r="Q135" s="144"/>
      <c r="R135" s="48">
        <f t="shared" si="62"/>
        <v>43891</v>
      </c>
      <c r="S135" s="7">
        <v>10.47</v>
      </c>
      <c r="T135" s="7">
        <v>9.68</v>
      </c>
      <c r="U135" s="49">
        <f t="shared" si="58"/>
        <v>10.47</v>
      </c>
      <c r="V135" s="49">
        <v>9.8800000000000008</v>
      </c>
      <c r="W135" s="50">
        <f t="shared" si="61"/>
        <v>0.58999999999999986</v>
      </c>
      <c r="X135" s="150"/>
    </row>
    <row r="136" spans="1:24" x14ac:dyDescent="0.25">
      <c r="A136" s="145"/>
      <c r="B136" s="58">
        <f t="shared" si="69"/>
        <v>44593</v>
      </c>
      <c r="C136" s="59">
        <v>10.43</v>
      </c>
      <c r="D136" s="59">
        <v>12.97</v>
      </c>
      <c r="E136" s="60">
        <f t="shared" si="67"/>
        <v>12.97</v>
      </c>
      <c r="F136" s="60">
        <f t="shared" si="68"/>
        <v>11.7</v>
      </c>
      <c r="G136" s="146"/>
      <c r="H136" s="148"/>
      <c r="I136" s="40"/>
      <c r="J136" s="41"/>
      <c r="K136" s="41"/>
      <c r="L136" s="13"/>
      <c r="M136" s="13"/>
      <c r="N136" s="13"/>
      <c r="O136" s="13"/>
      <c r="P136" s="13"/>
      <c r="Q136" s="144"/>
      <c r="R136" s="48">
        <f t="shared" si="62"/>
        <v>43922</v>
      </c>
      <c r="S136" s="7">
        <v>10.039999999999999</v>
      </c>
      <c r="T136" s="7">
        <v>8.85</v>
      </c>
      <c r="U136" s="49">
        <f t="shared" si="58"/>
        <v>10.039999999999999</v>
      </c>
      <c r="V136" s="49">
        <v>8.75</v>
      </c>
      <c r="W136" s="50">
        <f t="shared" si="61"/>
        <v>1.2899999999999991</v>
      </c>
      <c r="X136" s="150"/>
    </row>
    <row r="137" spans="1:24" x14ac:dyDescent="0.25">
      <c r="A137" s="145"/>
      <c r="B137" s="58">
        <f t="shared" si="69"/>
        <v>44621</v>
      </c>
      <c r="C137" s="59">
        <v>10.59</v>
      </c>
      <c r="D137" s="59">
        <v>13.71</v>
      </c>
      <c r="E137" s="60">
        <f t="shared" si="67"/>
        <v>13.71</v>
      </c>
      <c r="F137" s="60">
        <f t="shared" si="68"/>
        <v>12.15</v>
      </c>
      <c r="G137" s="146"/>
      <c r="H137" s="149"/>
      <c r="Q137" s="144"/>
      <c r="R137" s="48">
        <f t="shared" si="62"/>
        <v>43952</v>
      </c>
      <c r="S137" s="7">
        <v>8.93</v>
      </c>
      <c r="T137" s="7">
        <v>7.03</v>
      </c>
      <c r="U137" s="49">
        <f t="shared" si="58"/>
        <v>8.93</v>
      </c>
      <c r="V137" s="49">
        <v>7.59</v>
      </c>
      <c r="W137" s="50">
        <f t="shared" si="61"/>
        <v>1.3399999999999999</v>
      </c>
      <c r="X137" s="146"/>
    </row>
    <row r="138" spans="1:24" x14ac:dyDescent="0.25">
      <c r="A138" s="145"/>
      <c r="B138" s="58">
        <f t="shared" si="69"/>
        <v>44652</v>
      </c>
      <c r="C138" s="59">
        <v>11.97</v>
      </c>
      <c r="D138" s="59">
        <v>14.51</v>
      </c>
      <c r="E138" s="60">
        <f t="shared" si="67"/>
        <v>14.51</v>
      </c>
      <c r="F138" s="60">
        <f t="shared" si="68"/>
        <v>13.24</v>
      </c>
      <c r="G138" s="146"/>
      <c r="H138" s="149"/>
      <c r="Q138" s="144"/>
      <c r="R138" s="48">
        <f t="shared" si="62"/>
        <v>43983</v>
      </c>
      <c r="S138" s="7">
        <v>6.68</v>
      </c>
      <c r="T138" s="7">
        <v>5.99</v>
      </c>
      <c r="U138" s="49">
        <f t="shared" si="58"/>
        <v>6.68</v>
      </c>
      <c r="V138" s="49">
        <v>15.06</v>
      </c>
      <c r="W138" s="50">
        <f t="shared" si="61"/>
        <v>-8.3800000000000008</v>
      </c>
      <c r="X138" s="146"/>
    </row>
    <row r="139" spans="1:24" x14ac:dyDescent="0.25">
      <c r="A139" s="145"/>
      <c r="B139" s="58">
        <f t="shared" si="69"/>
        <v>44682</v>
      </c>
      <c r="C139" s="59">
        <v>13.68</v>
      </c>
      <c r="D139" s="59">
        <v>14.82</v>
      </c>
      <c r="E139" s="60">
        <f t="shared" si="67"/>
        <v>14.82</v>
      </c>
      <c r="F139" s="60">
        <f t="shared" si="68"/>
        <v>14.25</v>
      </c>
      <c r="G139" s="146"/>
      <c r="H139" s="149"/>
      <c r="Q139" s="144"/>
      <c r="R139" s="48">
        <f t="shared" si="62"/>
        <v>44013</v>
      </c>
      <c r="S139" s="7">
        <v>13.29</v>
      </c>
      <c r="T139" s="7">
        <v>6.46</v>
      </c>
      <c r="U139" s="49">
        <f t="shared" si="58"/>
        <v>13.29</v>
      </c>
      <c r="V139" s="49">
        <v>18.329999999999998</v>
      </c>
      <c r="W139" s="50">
        <f t="shared" si="61"/>
        <v>-5.0399999999999991</v>
      </c>
      <c r="X139" s="146"/>
    </row>
    <row r="140" spans="1:24" x14ac:dyDescent="0.25">
      <c r="A140" s="145"/>
      <c r="B140" s="58">
        <f t="shared" si="69"/>
        <v>44713</v>
      </c>
      <c r="C140" s="59">
        <v>15.04</v>
      </c>
      <c r="D140" s="59">
        <v>14.8</v>
      </c>
      <c r="E140" s="60">
        <f t="shared" si="67"/>
        <v>15.04</v>
      </c>
      <c r="F140" s="60">
        <f t="shared" si="68"/>
        <v>14.92</v>
      </c>
      <c r="G140" s="146"/>
      <c r="H140" s="149"/>
      <c r="Q140" s="144"/>
      <c r="R140" s="48">
        <f t="shared" si="62"/>
        <v>44044</v>
      </c>
      <c r="S140" s="7">
        <v>18.079999999999998</v>
      </c>
      <c r="T140" s="7">
        <v>7.12</v>
      </c>
      <c r="U140" s="49">
        <f t="shared" si="58"/>
        <v>18.079999999999998</v>
      </c>
      <c r="V140" s="49">
        <v>14.58</v>
      </c>
      <c r="W140" s="50">
        <f t="shared" si="61"/>
        <v>3.4999999999999982</v>
      </c>
      <c r="X140" s="146"/>
    </row>
    <row r="141" spans="1:24" x14ac:dyDescent="0.25">
      <c r="A141" s="145"/>
      <c r="B141" s="58">
        <f t="shared" si="69"/>
        <v>44743</v>
      </c>
      <c r="C141" s="59">
        <v>13.07</v>
      </c>
      <c r="D141" s="59">
        <v>14.72</v>
      </c>
      <c r="E141" s="60">
        <f t="shared" si="67"/>
        <v>14.72</v>
      </c>
      <c r="F141" s="60">
        <f t="shared" si="68"/>
        <v>13.895</v>
      </c>
      <c r="G141" s="146"/>
      <c r="H141" s="149"/>
      <c r="Q141" s="144"/>
      <c r="R141" s="48">
        <f t="shared" si="62"/>
        <v>44075</v>
      </c>
      <c r="S141" s="7">
        <v>17.43</v>
      </c>
      <c r="T141" s="7">
        <v>7.13</v>
      </c>
      <c r="U141" s="49">
        <f t="shared" si="58"/>
        <v>17.43</v>
      </c>
      <c r="V141" s="49">
        <v>11.25</v>
      </c>
      <c r="W141" s="50">
        <f t="shared" si="61"/>
        <v>6.18</v>
      </c>
      <c r="X141" s="146"/>
    </row>
    <row r="142" spans="1:24" x14ac:dyDescent="0.25">
      <c r="A142" s="145"/>
      <c r="B142" s="58">
        <f t="shared" si="69"/>
        <v>44774</v>
      </c>
      <c r="C142" s="59">
        <v>11.19</v>
      </c>
      <c r="D142" s="59">
        <v>14.83</v>
      </c>
      <c r="E142" s="60">
        <f t="shared" si="67"/>
        <v>14.83</v>
      </c>
      <c r="F142" s="60">
        <f t="shared" si="68"/>
        <v>13.01</v>
      </c>
      <c r="G142" s="146"/>
      <c r="H142" s="149"/>
      <c r="Q142" s="144"/>
      <c r="R142" s="48">
        <f t="shared" si="62"/>
        <v>44105</v>
      </c>
      <c r="S142" s="7">
        <v>11.01</v>
      </c>
      <c r="T142" s="7">
        <v>7.45</v>
      </c>
      <c r="U142" s="49">
        <f t="shared" si="58"/>
        <v>11.01</v>
      </c>
      <c r="V142" s="49">
        <v>16.45</v>
      </c>
      <c r="W142" s="50">
        <f t="shared" si="61"/>
        <v>-5.4399999999999995</v>
      </c>
      <c r="X142" s="146"/>
    </row>
    <row r="143" spans="1:24" x14ac:dyDescent="0.25">
      <c r="A143" s="145"/>
      <c r="B143" s="58">
        <f t="shared" si="69"/>
        <v>44805</v>
      </c>
      <c r="C143" s="59">
        <v>8.84</v>
      </c>
      <c r="D143" s="59">
        <v>13.82</v>
      </c>
      <c r="E143" s="60">
        <f t="shared" si="67"/>
        <v>13.82</v>
      </c>
      <c r="F143" s="60">
        <f t="shared" si="68"/>
        <v>11.33</v>
      </c>
      <c r="G143" s="146"/>
      <c r="H143" s="149"/>
      <c r="Q143" s="144"/>
      <c r="R143" s="48">
        <f t="shared" si="62"/>
        <v>44136</v>
      </c>
      <c r="S143" s="7">
        <v>16.07</v>
      </c>
      <c r="T143" s="7">
        <v>8</v>
      </c>
      <c r="U143" s="49">
        <f t="shared" si="58"/>
        <v>16.07</v>
      </c>
      <c r="V143" s="49">
        <v>18.55</v>
      </c>
      <c r="W143" s="50">
        <f t="shared" si="61"/>
        <v>-2.4800000000000004</v>
      </c>
      <c r="X143" s="146"/>
    </row>
    <row r="144" spans="1:24" x14ac:dyDescent="0.25">
      <c r="A144" s="145"/>
      <c r="B144" s="58">
        <f t="shared" si="69"/>
        <v>44835</v>
      </c>
      <c r="C144" s="59">
        <v>7.04</v>
      </c>
      <c r="D144" s="59">
        <v>12.67</v>
      </c>
      <c r="E144" s="60">
        <f t="shared" si="67"/>
        <v>12.67</v>
      </c>
      <c r="F144" s="60">
        <f t="shared" si="68"/>
        <v>9.8550000000000004</v>
      </c>
      <c r="G144" s="146"/>
      <c r="H144" s="149"/>
      <c r="Q144" s="144"/>
      <c r="R144" s="48">
        <f t="shared" si="62"/>
        <v>44166</v>
      </c>
      <c r="S144" s="7">
        <v>20.07</v>
      </c>
      <c r="T144" s="7">
        <v>8.2100000000000009</v>
      </c>
      <c r="U144" s="49">
        <f t="shared" ref="U144:U151" si="70">MAX(S144:T144)</f>
        <v>20.07</v>
      </c>
      <c r="V144" s="49">
        <v>10.71</v>
      </c>
      <c r="W144" s="50">
        <f t="shared" si="61"/>
        <v>9.36</v>
      </c>
      <c r="X144" s="146"/>
    </row>
    <row r="145" spans="1:24" x14ac:dyDescent="0.25">
      <c r="A145" s="145"/>
      <c r="B145" s="58">
        <f t="shared" si="69"/>
        <v>44866</v>
      </c>
      <c r="C145" s="59">
        <v>9.17</v>
      </c>
      <c r="D145" s="59">
        <v>12.61</v>
      </c>
      <c r="E145" s="60">
        <f t="shared" si="67"/>
        <v>12.61</v>
      </c>
      <c r="F145" s="60">
        <f t="shared" si="68"/>
        <v>10.89</v>
      </c>
      <c r="G145" s="146"/>
      <c r="H145" s="149"/>
      <c r="Q145" s="144"/>
      <c r="R145" s="48">
        <f t="shared" ref="R145:R151" si="71">EDATE(R144,1)</f>
        <v>44197</v>
      </c>
      <c r="S145" s="7">
        <v>10.25</v>
      </c>
      <c r="T145" s="7">
        <v>8.33</v>
      </c>
      <c r="U145" s="49">
        <f t="shared" si="70"/>
        <v>10.25</v>
      </c>
      <c r="V145" s="49">
        <v>10.99</v>
      </c>
      <c r="W145" s="50">
        <f t="shared" ref="W145:W151" si="72">+U145-V145</f>
        <v>-0.74000000000000021</v>
      </c>
      <c r="X145" s="146"/>
    </row>
    <row r="146" spans="1:24" x14ac:dyDescent="0.25">
      <c r="A146" s="145"/>
      <c r="B146" s="58">
        <f t="shared" si="69"/>
        <v>44896</v>
      </c>
      <c r="C146" s="59">
        <v>9.6300000000000008</v>
      </c>
      <c r="D146" s="59">
        <v>11.78</v>
      </c>
      <c r="E146" s="60">
        <f t="shared" si="67"/>
        <v>11.78</v>
      </c>
      <c r="F146" s="60">
        <f t="shared" si="68"/>
        <v>10.705</v>
      </c>
      <c r="G146" s="146"/>
      <c r="H146" s="149"/>
      <c r="Q146" s="144"/>
      <c r="R146" s="48">
        <f t="shared" si="71"/>
        <v>44228</v>
      </c>
      <c r="S146" s="7">
        <v>10.68</v>
      </c>
      <c r="T146" s="7">
        <v>8.57</v>
      </c>
      <c r="U146" s="49">
        <f t="shared" si="70"/>
        <v>10.68</v>
      </c>
      <c r="V146" s="49">
        <v>11.11</v>
      </c>
      <c r="W146" s="50">
        <f t="shared" si="72"/>
        <v>-0.42999999999999972</v>
      </c>
      <c r="X146" s="146"/>
    </row>
    <row r="147" spans="1:24" x14ac:dyDescent="0.25">
      <c r="A147" s="145"/>
      <c r="B147" s="58">
        <f t="shared" si="69"/>
        <v>44927</v>
      </c>
      <c r="C147" s="59">
        <v>9.5399999999999991</v>
      </c>
      <c r="D147" s="59">
        <v>11.62</v>
      </c>
      <c r="E147" s="60">
        <f t="shared" si="67"/>
        <v>11.62</v>
      </c>
      <c r="F147" s="60">
        <f t="shared" si="68"/>
        <v>10.579999999999998</v>
      </c>
      <c r="G147" s="146"/>
      <c r="H147" s="149"/>
      <c r="Q147" s="144"/>
      <c r="R147" s="48">
        <f t="shared" si="71"/>
        <v>44256</v>
      </c>
      <c r="S147" s="7">
        <v>11.1</v>
      </c>
      <c r="T147" s="7">
        <v>8.66</v>
      </c>
      <c r="U147" s="49">
        <f t="shared" si="70"/>
        <v>11.1</v>
      </c>
      <c r="V147" s="49">
        <v>10.51</v>
      </c>
      <c r="W147" s="50">
        <f t="shared" si="72"/>
        <v>0.58999999999999986</v>
      </c>
      <c r="X147" s="146"/>
    </row>
    <row r="148" spans="1:24" x14ac:dyDescent="0.25">
      <c r="A148" s="145"/>
      <c r="B148" s="58">
        <f t="shared" si="69"/>
        <v>44958</v>
      </c>
      <c r="C148" s="59">
        <v>10.28</v>
      </c>
      <c r="D148" s="59">
        <v>11</v>
      </c>
      <c r="E148" s="60">
        <f t="shared" si="67"/>
        <v>11</v>
      </c>
      <c r="F148" s="60">
        <f t="shared" si="68"/>
        <v>10.64</v>
      </c>
      <c r="G148" s="146"/>
      <c r="H148" s="149"/>
      <c r="Q148" s="144"/>
      <c r="R148" s="48">
        <f t="shared" si="71"/>
        <v>44287</v>
      </c>
      <c r="S148" s="7">
        <v>10.19</v>
      </c>
      <c r="T148" s="7">
        <v>8.33</v>
      </c>
      <c r="U148" s="49">
        <f t="shared" si="70"/>
        <v>10.19</v>
      </c>
      <c r="V148" s="49">
        <v>11.24</v>
      </c>
      <c r="W148" s="50">
        <f t="shared" si="72"/>
        <v>-1.0500000000000007</v>
      </c>
      <c r="X148" s="146"/>
    </row>
    <row r="149" spans="1:24" x14ac:dyDescent="0.25">
      <c r="A149" s="145"/>
      <c r="B149" s="58">
        <f t="shared" si="69"/>
        <v>44986</v>
      </c>
      <c r="C149" s="59">
        <v>8.49</v>
      </c>
      <c r="D149" s="59">
        <v>9.6</v>
      </c>
      <c r="E149" s="60">
        <f t="shared" si="67"/>
        <v>9.6</v>
      </c>
      <c r="F149" s="60">
        <f t="shared" si="68"/>
        <v>9.0449999999999999</v>
      </c>
      <c r="G149" s="146"/>
      <c r="H149" s="149"/>
      <c r="Q149" s="144"/>
      <c r="R149" s="48">
        <f t="shared" si="71"/>
        <v>44317</v>
      </c>
      <c r="S149" s="7">
        <v>10.75</v>
      </c>
      <c r="T149" s="7">
        <v>8.8800000000000008</v>
      </c>
      <c r="U149" s="49">
        <f t="shared" si="70"/>
        <v>10.75</v>
      </c>
      <c r="V149" s="49">
        <v>12.45</v>
      </c>
      <c r="W149" s="50">
        <f t="shared" si="72"/>
        <v>-1.6999999999999993</v>
      </c>
      <c r="X149" s="146"/>
    </row>
    <row r="150" spans="1:24" x14ac:dyDescent="0.25">
      <c r="A150" s="145"/>
      <c r="B150" s="58">
        <f t="shared" si="69"/>
        <v>45017</v>
      </c>
      <c r="C150" s="59">
        <v>8.4600000000000009</v>
      </c>
      <c r="D150" s="59">
        <v>9.3699999999999992</v>
      </c>
      <c r="E150" s="60">
        <f t="shared" si="67"/>
        <v>9.3699999999999992</v>
      </c>
      <c r="F150" s="60">
        <f t="shared" si="68"/>
        <v>8.9149999999999991</v>
      </c>
      <c r="G150" s="146"/>
      <c r="H150" s="149"/>
      <c r="Q150" s="144"/>
      <c r="R150" s="48">
        <f t="shared" si="71"/>
        <v>44348</v>
      </c>
      <c r="S150" s="7">
        <v>12.73</v>
      </c>
      <c r="T150" s="7">
        <v>9.42</v>
      </c>
      <c r="U150" s="49">
        <f t="shared" si="70"/>
        <v>12.73</v>
      </c>
      <c r="V150" s="49">
        <v>10.71</v>
      </c>
      <c r="W150" s="50">
        <f t="shared" si="72"/>
        <v>2.0199999999999996</v>
      </c>
      <c r="X150" s="146"/>
    </row>
    <row r="151" spans="1:24" ht="15.75" thickBot="1" x14ac:dyDescent="0.3">
      <c r="A151" s="145"/>
      <c r="B151" s="58">
        <f t="shared" si="69"/>
        <v>45047</v>
      </c>
      <c r="C151" s="59">
        <v>10.37</v>
      </c>
      <c r="D151" s="59">
        <v>9.08</v>
      </c>
      <c r="E151" s="60">
        <f t="shared" si="67"/>
        <v>10.37</v>
      </c>
      <c r="F151" s="60">
        <f t="shared" si="68"/>
        <v>9.7249999999999996</v>
      </c>
      <c r="G151" s="146"/>
      <c r="H151" s="149"/>
      <c r="Q151" s="144"/>
      <c r="R151" s="61">
        <f t="shared" si="71"/>
        <v>44378</v>
      </c>
      <c r="S151" s="7">
        <v>10.59</v>
      </c>
      <c r="T151" s="7">
        <v>9.83</v>
      </c>
      <c r="U151" s="62">
        <f t="shared" si="70"/>
        <v>10.59</v>
      </c>
      <c r="V151" s="62">
        <v>10.199999999999999</v>
      </c>
      <c r="W151" s="63">
        <f t="shared" si="72"/>
        <v>0.39000000000000057</v>
      </c>
      <c r="X151" s="146"/>
    </row>
    <row r="152" spans="1:24" ht="15.75" thickBot="1" x14ac:dyDescent="0.3">
      <c r="A152" s="145"/>
      <c r="B152" s="58">
        <f t="shared" si="69"/>
        <v>45078</v>
      </c>
      <c r="C152" s="59">
        <v>7.17</v>
      </c>
      <c r="D152" s="59">
        <v>8.7799999999999994</v>
      </c>
      <c r="E152" s="60">
        <f t="shared" si="67"/>
        <v>8.7799999999999994</v>
      </c>
      <c r="F152" s="60">
        <f t="shared" si="68"/>
        <v>7.9749999999999996</v>
      </c>
      <c r="G152" s="146"/>
      <c r="H152" s="149"/>
      <c r="Q152" s="17"/>
      <c r="R152" s="24" t="s">
        <v>38</v>
      </c>
      <c r="S152" s="25">
        <f>AVERAGE(S116:S151)</f>
        <v>9.887777777777778</v>
      </c>
      <c r="T152" s="25">
        <f>AVERAGE(T116:T151)</f>
        <v>7.7011111111111115</v>
      </c>
      <c r="U152" s="25">
        <f>AVERAGE(U116:U151)</f>
        <v>10.082222222222221</v>
      </c>
      <c r="V152" s="25">
        <f>AVERAGE(V116:V151)</f>
        <v>10.049444444444443</v>
      </c>
      <c r="W152" s="26">
        <f>ROUNDDOWN(U152-V152,2)</f>
        <v>0.03</v>
      </c>
      <c r="X152" s="146"/>
    </row>
    <row r="153" spans="1:24" ht="15.75" thickBot="1" x14ac:dyDescent="0.3">
      <c r="A153" s="145"/>
      <c r="B153" s="64">
        <f t="shared" si="69"/>
        <v>45108</v>
      </c>
      <c r="C153" s="59">
        <v>5.33</v>
      </c>
      <c r="D153" s="59">
        <v>8.94</v>
      </c>
      <c r="E153" s="65">
        <f t="shared" si="67"/>
        <v>8.94</v>
      </c>
      <c r="F153" s="65">
        <f t="shared" si="68"/>
        <v>7.1349999999999998</v>
      </c>
      <c r="G153" s="147"/>
      <c r="H153" s="149"/>
      <c r="Q153" s="144" t="s">
        <v>48</v>
      </c>
      <c r="R153" s="45">
        <v>43678</v>
      </c>
      <c r="S153" s="7">
        <v>8.27</v>
      </c>
      <c r="T153" s="7">
        <v>7.87</v>
      </c>
      <c r="U153" s="46">
        <f t="shared" ref="U153:U188" si="73">MAX(S153:T153)</f>
        <v>8.27</v>
      </c>
      <c r="V153" s="46">
        <v>8.6</v>
      </c>
      <c r="W153" s="47">
        <f t="shared" ref="W153:W188" si="74">+U153-V153</f>
        <v>-0.33000000000000007</v>
      </c>
      <c r="X153" s="146"/>
    </row>
    <row r="154" spans="1:24" ht="15.75" thickBot="1" x14ac:dyDescent="0.3">
      <c r="A154" s="66"/>
      <c r="B154" s="67" t="s">
        <v>35</v>
      </c>
      <c r="C154" s="68">
        <f>AVERAGE(C130:C153)</f>
        <v>10.145416666666666</v>
      </c>
      <c r="D154" s="68">
        <f>AVERAGE(D130:D153)</f>
        <v>11.801666666666668</v>
      </c>
      <c r="E154" s="68">
        <f>AVERAGE(E130:E153)</f>
        <v>11.919166666666667</v>
      </c>
      <c r="F154" s="68">
        <f>AVERAGE(F130:F153)</f>
        <v>10.973541666666664</v>
      </c>
      <c r="G154" s="69">
        <f>ROUNDDOWN(E154-F154,2)</f>
        <v>0.94</v>
      </c>
      <c r="H154" s="21"/>
      <c r="Q154" s="144"/>
      <c r="R154" s="48">
        <f t="shared" ref="R154:R188" si="75">EDATE(R153,1)</f>
        <v>43709</v>
      </c>
      <c r="S154" s="7">
        <v>8.49</v>
      </c>
      <c r="T154" s="7">
        <v>7.76</v>
      </c>
      <c r="U154" s="49">
        <f t="shared" si="73"/>
        <v>8.49</v>
      </c>
      <c r="V154" s="49">
        <v>9.91</v>
      </c>
      <c r="W154" s="50">
        <f t="shared" si="74"/>
        <v>-1.42</v>
      </c>
      <c r="X154" s="22"/>
    </row>
    <row r="155" spans="1:24" x14ac:dyDescent="0.25">
      <c r="Q155" s="144"/>
      <c r="R155" s="48">
        <f t="shared" si="75"/>
        <v>43739</v>
      </c>
      <c r="S155" s="7">
        <v>9.26</v>
      </c>
      <c r="T155" s="7">
        <v>7.84</v>
      </c>
      <c r="U155" s="49">
        <f t="shared" si="73"/>
        <v>9.26</v>
      </c>
      <c r="V155" s="49">
        <v>10.68</v>
      </c>
      <c r="W155" s="50">
        <f t="shared" si="74"/>
        <v>-1.42</v>
      </c>
    </row>
    <row r="156" spans="1:24" x14ac:dyDescent="0.25">
      <c r="Q156" s="144"/>
      <c r="R156" s="48">
        <f t="shared" si="75"/>
        <v>43770</v>
      </c>
      <c r="S156" s="7">
        <v>10.42</v>
      </c>
      <c r="T156" s="7">
        <v>8.32</v>
      </c>
      <c r="U156" s="49">
        <f t="shared" si="73"/>
        <v>10.42</v>
      </c>
      <c r="V156" s="49">
        <v>12.78</v>
      </c>
      <c r="W156" s="50">
        <f t="shared" si="74"/>
        <v>-2.3599999999999994</v>
      </c>
    </row>
    <row r="157" spans="1:24" x14ac:dyDescent="0.25">
      <c r="Q157" s="144"/>
      <c r="R157" s="48">
        <f t="shared" si="75"/>
        <v>43800</v>
      </c>
      <c r="S157" s="7">
        <v>13.01</v>
      </c>
      <c r="T157" s="7">
        <v>8.73</v>
      </c>
      <c r="U157" s="49">
        <f t="shared" si="73"/>
        <v>13.01</v>
      </c>
      <c r="V157" s="49">
        <v>12.11</v>
      </c>
      <c r="W157" s="50">
        <f t="shared" si="74"/>
        <v>0.90000000000000036</v>
      </c>
    </row>
    <row r="158" spans="1:24" x14ac:dyDescent="0.25">
      <c r="Q158" s="144"/>
      <c r="R158" s="48">
        <f t="shared" si="75"/>
        <v>43831</v>
      </c>
      <c r="S158" s="7">
        <v>12.65</v>
      </c>
      <c r="T158" s="7">
        <v>9.2799999999999994</v>
      </c>
      <c r="U158" s="49">
        <f t="shared" si="73"/>
        <v>12.65</v>
      </c>
      <c r="V158" s="49">
        <v>10.01</v>
      </c>
      <c r="W158" s="50">
        <f t="shared" si="74"/>
        <v>2.6400000000000006</v>
      </c>
    </row>
    <row r="159" spans="1:24" x14ac:dyDescent="0.25">
      <c r="Q159" s="144"/>
      <c r="R159" s="48">
        <f t="shared" si="75"/>
        <v>43862</v>
      </c>
      <c r="S159" s="7">
        <v>9.9</v>
      </c>
      <c r="T159" s="7">
        <v>9.5399999999999991</v>
      </c>
      <c r="U159" s="49">
        <f t="shared" si="73"/>
        <v>9.9</v>
      </c>
      <c r="V159" s="49">
        <v>10.43</v>
      </c>
      <c r="W159" s="50">
        <f t="shared" si="74"/>
        <v>-0.52999999999999936</v>
      </c>
    </row>
    <row r="160" spans="1:24" x14ac:dyDescent="0.25">
      <c r="Q160" s="144"/>
      <c r="R160" s="48">
        <f t="shared" si="75"/>
        <v>43891</v>
      </c>
      <c r="S160" s="7">
        <v>10.47</v>
      </c>
      <c r="T160" s="7">
        <v>9.68</v>
      </c>
      <c r="U160" s="49">
        <f t="shared" si="73"/>
        <v>10.47</v>
      </c>
      <c r="V160" s="49">
        <v>9.8800000000000008</v>
      </c>
      <c r="W160" s="50">
        <f t="shared" si="74"/>
        <v>0.58999999999999986</v>
      </c>
    </row>
    <row r="161" spans="17:23" x14ac:dyDescent="0.25">
      <c r="Q161" s="144"/>
      <c r="R161" s="48">
        <f t="shared" si="75"/>
        <v>43922</v>
      </c>
      <c r="S161" s="7">
        <v>10.039999999999999</v>
      </c>
      <c r="T161" s="7">
        <v>8.85</v>
      </c>
      <c r="U161" s="49">
        <f t="shared" si="73"/>
        <v>10.039999999999999</v>
      </c>
      <c r="V161" s="49">
        <v>8.75</v>
      </c>
      <c r="W161" s="50">
        <f t="shared" si="74"/>
        <v>1.2899999999999991</v>
      </c>
    </row>
    <row r="162" spans="17:23" x14ac:dyDescent="0.25">
      <c r="Q162" s="144"/>
      <c r="R162" s="48">
        <f t="shared" si="75"/>
        <v>43952</v>
      </c>
      <c r="S162" s="7">
        <v>8.93</v>
      </c>
      <c r="T162" s="7">
        <v>7.03</v>
      </c>
      <c r="U162" s="49">
        <f t="shared" si="73"/>
        <v>8.93</v>
      </c>
      <c r="V162" s="49">
        <v>7.59</v>
      </c>
      <c r="W162" s="50">
        <f t="shared" si="74"/>
        <v>1.3399999999999999</v>
      </c>
    </row>
    <row r="163" spans="17:23" x14ac:dyDescent="0.25">
      <c r="Q163" s="144"/>
      <c r="R163" s="48">
        <f t="shared" si="75"/>
        <v>43983</v>
      </c>
      <c r="S163" s="7">
        <v>6.68</v>
      </c>
      <c r="T163" s="7">
        <v>5.99</v>
      </c>
      <c r="U163" s="49">
        <f t="shared" si="73"/>
        <v>6.68</v>
      </c>
      <c r="V163" s="49">
        <v>15.06</v>
      </c>
      <c r="W163" s="50">
        <f t="shared" si="74"/>
        <v>-8.3800000000000008</v>
      </c>
    </row>
    <row r="164" spans="17:23" x14ac:dyDescent="0.25">
      <c r="Q164" s="144"/>
      <c r="R164" s="48">
        <f t="shared" si="75"/>
        <v>44013</v>
      </c>
      <c r="S164" s="7">
        <v>13.29</v>
      </c>
      <c r="T164" s="7">
        <v>6.46</v>
      </c>
      <c r="U164" s="49">
        <f t="shared" si="73"/>
        <v>13.29</v>
      </c>
      <c r="V164" s="49">
        <v>18.329999999999998</v>
      </c>
      <c r="W164" s="50">
        <f t="shared" si="74"/>
        <v>-5.0399999999999991</v>
      </c>
    </row>
    <row r="165" spans="17:23" x14ac:dyDescent="0.25">
      <c r="Q165" s="144"/>
      <c r="R165" s="48">
        <f t="shared" si="75"/>
        <v>44044</v>
      </c>
      <c r="S165" s="7">
        <v>18.079999999999998</v>
      </c>
      <c r="T165" s="7">
        <v>7.12</v>
      </c>
      <c r="U165" s="49">
        <f t="shared" si="73"/>
        <v>18.079999999999998</v>
      </c>
      <c r="V165" s="49">
        <v>14.58</v>
      </c>
      <c r="W165" s="50">
        <f t="shared" si="74"/>
        <v>3.4999999999999982</v>
      </c>
    </row>
    <row r="166" spans="17:23" x14ac:dyDescent="0.25">
      <c r="Q166" s="144"/>
      <c r="R166" s="48">
        <f t="shared" si="75"/>
        <v>44075</v>
      </c>
      <c r="S166" s="7">
        <v>17.43</v>
      </c>
      <c r="T166" s="7">
        <v>7.13</v>
      </c>
      <c r="U166" s="49">
        <f t="shared" si="73"/>
        <v>17.43</v>
      </c>
      <c r="V166" s="49">
        <v>11.25</v>
      </c>
      <c r="W166" s="50">
        <f t="shared" si="74"/>
        <v>6.18</v>
      </c>
    </row>
    <row r="167" spans="17:23" x14ac:dyDescent="0.25">
      <c r="Q167" s="144"/>
      <c r="R167" s="48">
        <f t="shared" si="75"/>
        <v>44105</v>
      </c>
      <c r="S167" s="7">
        <v>11.01</v>
      </c>
      <c r="T167" s="7">
        <v>7.45</v>
      </c>
      <c r="U167" s="49">
        <f t="shared" si="73"/>
        <v>11.01</v>
      </c>
      <c r="V167" s="49">
        <v>16.45</v>
      </c>
      <c r="W167" s="50">
        <f t="shared" si="74"/>
        <v>-5.4399999999999995</v>
      </c>
    </row>
    <row r="168" spans="17:23" x14ac:dyDescent="0.25">
      <c r="Q168" s="144"/>
      <c r="R168" s="48">
        <f t="shared" si="75"/>
        <v>44136</v>
      </c>
      <c r="S168" s="7">
        <v>16.07</v>
      </c>
      <c r="T168" s="7">
        <v>8</v>
      </c>
      <c r="U168" s="49">
        <f t="shared" si="73"/>
        <v>16.07</v>
      </c>
      <c r="V168" s="49">
        <v>18.55</v>
      </c>
      <c r="W168" s="50">
        <f t="shared" si="74"/>
        <v>-2.4800000000000004</v>
      </c>
    </row>
    <row r="169" spans="17:23" x14ac:dyDescent="0.25">
      <c r="Q169" s="144"/>
      <c r="R169" s="48">
        <f t="shared" si="75"/>
        <v>44166</v>
      </c>
      <c r="S169" s="7">
        <v>20.07</v>
      </c>
      <c r="T169" s="7">
        <v>8.2100000000000009</v>
      </c>
      <c r="U169" s="49">
        <f t="shared" si="73"/>
        <v>20.07</v>
      </c>
      <c r="V169" s="49">
        <v>10.71</v>
      </c>
      <c r="W169" s="50">
        <f t="shared" si="74"/>
        <v>9.36</v>
      </c>
    </row>
    <row r="170" spans="17:23" x14ac:dyDescent="0.25">
      <c r="Q170" s="144"/>
      <c r="R170" s="48">
        <f t="shared" si="75"/>
        <v>44197</v>
      </c>
      <c r="S170" s="7">
        <v>10.25</v>
      </c>
      <c r="T170" s="7">
        <v>8.33</v>
      </c>
      <c r="U170" s="49">
        <f t="shared" si="73"/>
        <v>10.25</v>
      </c>
      <c r="V170" s="49">
        <v>10.99</v>
      </c>
      <c r="W170" s="50">
        <f t="shared" si="74"/>
        <v>-0.74000000000000021</v>
      </c>
    </row>
    <row r="171" spans="17:23" x14ac:dyDescent="0.25">
      <c r="Q171" s="144"/>
      <c r="R171" s="48">
        <f t="shared" si="75"/>
        <v>44228</v>
      </c>
      <c r="S171" s="7">
        <v>10.68</v>
      </c>
      <c r="T171" s="7">
        <v>8.57</v>
      </c>
      <c r="U171" s="49">
        <f t="shared" si="73"/>
        <v>10.68</v>
      </c>
      <c r="V171" s="49">
        <v>11.11</v>
      </c>
      <c r="W171" s="50">
        <f t="shared" si="74"/>
        <v>-0.42999999999999972</v>
      </c>
    </row>
    <row r="172" spans="17:23" x14ac:dyDescent="0.25">
      <c r="Q172" s="144"/>
      <c r="R172" s="48">
        <f t="shared" si="75"/>
        <v>44256</v>
      </c>
      <c r="S172" s="7">
        <v>11.1</v>
      </c>
      <c r="T172" s="7">
        <v>8.66</v>
      </c>
      <c r="U172" s="49">
        <f t="shared" si="73"/>
        <v>11.1</v>
      </c>
      <c r="V172" s="49">
        <v>10.51</v>
      </c>
      <c r="W172" s="50">
        <f t="shared" si="74"/>
        <v>0.58999999999999986</v>
      </c>
    </row>
    <row r="173" spans="17:23" x14ac:dyDescent="0.25">
      <c r="Q173" s="144"/>
      <c r="R173" s="48">
        <f t="shared" si="75"/>
        <v>44287</v>
      </c>
      <c r="S173" s="7">
        <v>10.19</v>
      </c>
      <c r="T173" s="7">
        <v>8.33</v>
      </c>
      <c r="U173" s="49">
        <f t="shared" si="73"/>
        <v>10.19</v>
      </c>
      <c r="V173" s="49">
        <v>11.24</v>
      </c>
      <c r="W173" s="50">
        <f t="shared" si="74"/>
        <v>-1.0500000000000007</v>
      </c>
    </row>
    <row r="174" spans="17:23" x14ac:dyDescent="0.25">
      <c r="Q174" s="144"/>
      <c r="R174" s="48">
        <f t="shared" si="75"/>
        <v>44317</v>
      </c>
      <c r="S174" s="7">
        <v>10.75</v>
      </c>
      <c r="T174" s="7">
        <v>8.8800000000000008</v>
      </c>
      <c r="U174" s="49">
        <f t="shared" si="73"/>
        <v>10.75</v>
      </c>
      <c r="V174" s="49">
        <v>12.45</v>
      </c>
      <c r="W174" s="50">
        <f t="shared" si="74"/>
        <v>-1.6999999999999993</v>
      </c>
    </row>
    <row r="175" spans="17:23" x14ac:dyDescent="0.25">
      <c r="Q175" s="144"/>
      <c r="R175" s="48">
        <f t="shared" si="75"/>
        <v>44348</v>
      </c>
      <c r="S175" s="7">
        <v>12.73</v>
      </c>
      <c r="T175" s="7">
        <v>9.42</v>
      </c>
      <c r="U175" s="49">
        <f t="shared" si="73"/>
        <v>12.73</v>
      </c>
      <c r="V175" s="49">
        <v>10.71</v>
      </c>
      <c r="W175" s="50">
        <f t="shared" si="74"/>
        <v>2.0199999999999996</v>
      </c>
    </row>
    <row r="176" spans="17:23" x14ac:dyDescent="0.25">
      <c r="Q176" s="144"/>
      <c r="R176" s="48">
        <f t="shared" si="75"/>
        <v>44378</v>
      </c>
      <c r="S176" s="7">
        <v>10.59</v>
      </c>
      <c r="T176" s="7">
        <v>9.83</v>
      </c>
      <c r="U176" s="49">
        <f t="shared" si="73"/>
        <v>10.59</v>
      </c>
      <c r="V176" s="49">
        <v>10.199999999999999</v>
      </c>
      <c r="W176" s="50">
        <f t="shared" si="74"/>
        <v>0.39000000000000057</v>
      </c>
    </row>
    <row r="177" spans="17:23" x14ac:dyDescent="0.25">
      <c r="Q177" s="144"/>
      <c r="R177" s="48">
        <f t="shared" si="75"/>
        <v>44409</v>
      </c>
      <c r="S177" s="7">
        <v>10.039999999999999</v>
      </c>
      <c r="T177" s="7">
        <v>9.67</v>
      </c>
      <c r="U177" s="49">
        <f t="shared" si="73"/>
        <v>10.039999999999999</v>
      </c>
      <c r="V177" s="49">
        <v>9.82</v>
      </c>
      <c r="W177" s="50">
        <f t="shared" si="74"/>
        <v>0.21999999999999886</v>
      </c>
    </row>
    <row r="178" spans="17:23" x14ac:dyDescent="0.25">
      <c r="Q178" s="144"/>
      <c r="R178" s="48">
        <f t="shared" si="75"/>
        <v>44440</v>
      </c>
      <c r="S178" s="7">
        <v>9.68</v>
      </c>
      <c r="T178" s="7">
        <v>9.75</v>
      </c>
      <c r="U178" s="49">
        <f t="shared" si="73"/>
        <v>9.75</v>
      </c>
      <c r="V178" s="49">
        <v>10.1</v>
      </c>
      <c r="W178" s="50">
        <f t="shared" si="74"/>
        <v>-0.34999999999999964</v>
      </c>
    </row>
    <row r="179" spans="17:23" x14ac:dyDescent="0.25">
      <c r="Q179" s="144"/>
      <c r="R179" s="48">
        <f t="shared" si="75"/>
        <v>44470</v>
      </c>
      <c r="S179" s="7">
        <v>9.9</v>
      </c>
      <c r="T179" s="7">
        <v>9.93</v>
      </c>
      <c r="U179" s="49">
        <f t="shared" si="73"/>
        <v>9.93</v>
      </c>
      <c r="V179" s="49">
        <v>11.44</v>
      </c>
      <c r="W179" s="50">
        <f t="shared" si="74"/>
        <v>-1.5099999999999998</v>
      </c>
    </row>
    <row r="180" spans="17:23" x14ac:dyDescent="0.25">
      <c r="Q180" s="144"/>
      <c r="R180" s="48">
        <f t="shared" si="75"/>
        <v>44501</v>
      </c>
      <c r="S180" s="7">
        <v>11.45</v>
      </c>
      <c r="T180" s="7">
        <v>10.53</v>
      </c>
      <c r="U180" s="49">
        <f t="shared" si="73"/>
        <v>11.45</v>
      </c>
      <c r="V180" s="49">
        <v>10.87</v>
      </c>
      <c r="W180" s="50">
        <f t="shared" si="74"/>
        <v>0.58000000000000007</v>
      </c>
    </row>
    <row r="181" spans="17:23" x14ac:dyDescent="0.25">
      <c r="Q181" s="144"/>
      <c r="R181" s="48">
        <f t="shared" si="75"/>
        <v>44531</v>
      </c>
      <c r="S181" s="7">
        <v>11.4</v>
      </c>
      <c r="T181" s="7">
        <v>11.52</v>
      </c>
      <c r="U181" s="49">
        <f t="shared" si="73"/>
        <v>11.52</v>
      </c>
      <c r="V181" s="49">
        <v>10.71</v>
      </c>
      <c r="W181" s="50">
        <f t="shared" si="74"/>
        <v>0.80999999999999872</v>
      </c>
    </row>
    <row r="182" spans="17:23" x14ac:dyDescent="0.25">
      <c r="Q182" s="144"/>
      <c r="R182" s="48">
        <f t="shared" si="75"/>
        <v>44562</v>
      </c>
      <c r="S182" s="7">
        <v>10.73</v>
      </c>
      <c r="T182" s="7">
        <v>12.21</v>
      </c>
      <c r="U182" s="49">
        <f t="shared" si="73"/>
        <v>12.21</v>
      </c>
      <c r="V182" s="49">
        <v>10.4</v>
      </c>
      <c r="W182" s="50">
        <f t="shared" si="74"/>
        <v>1.8100000000000005</v>
      </c>
    </row>
    <row r="183" spans="17:23" x14ac:dyDescent="0.25">
      <c r="Q183" s="144"/>
      <c r="R183" s="48">
        <f t="shared" si="75"/>
        <v>44593</v>
      </c>
      <c r="S183" s="7">
        <v>10.43</v>
      </c>
      <c r="T183" s="7">
        <v>12.97</v>
      </c>
      <c r="U183" s="49">
        <f t="shared" si="73"/>
        <v>12.97</v>
      </c>
      <c r="V183" s="49">
        <v>10.71</v>
      </c>
      <c r="W183" s="50">
        <f t="shared" si="74"/>
        <v>2.2599999999999998</v>
      </c>
    </row>
    <row r="184" spans="17:23" x14ac:dyDescent="0.25">
      <c r="Q184" s="144"/>
      <c r="R184" s="48">
        <f t="shared" si="75"/>
        <v>44621</v>
      </c>
      <c r="S184" s="7">
        <v>10.59</v>
      </c>
      <c r="T184" s="7">
        <v>13.71</v>
      </c>
      <c r="U184" s="49">
        <f t="shared" si="73"/>
        <v>13.71</v>
      </c>
      <c r="V184" s="49">
        <v>12.04</v>
      </c>
      <c r="W184" s="50">
        <f t="shared" si="74"/>
        <v>1.6700000000000017</v>
      </c>
    </row>
    <row r="185" spans="17:23" x14ac:dyDescent="0.25">
      <c r="Q185" s="144"/>
      <c r="R185" s="48">
        <f t="shared" si="75"/>
        <v>44652</v>
      </c>
      <c r="S185" s="7">
        <v>11.97</v>
      </c>
      <c r="T185" s="7">
        <v>14.51</v>
      </c>
      <c r="U185" s="49">
        <f t="shared" si="73"/>
        <v>14.51</v>
      </c>
      <c r="V185" s="49">
        <v>13.9</v>
      </c>
      <c r="W185" s="50">
        <f t="shared" si="74"/>
        <v>0.60999999999999943</v>
      </c>
    </row>
    <row r="186" spans="17:23" x14ac:dyDescent="0.25">
      <c r="Q186" s="144"/>
      <c r="R186" s="48">
        <f t="shared" si="75"/>
        <v>44682</v>
      </c>
      <c r="S186" s="7">
        <v>13.68</v>
      </c>
      <c r="T186" s="7">
        <v>14.82</v>
      </c>
      <c r="U186" s="49">
        <f t="shared" si="73"/>
        <v>14.82</v>
      </c>
      <c r="V186" s="49">
        <v>14.86</v>
      </c>
      <c r="W186" s="50">
        <f t="shared" si="74"/>
        <v>-3.9999999999999147E-2</v>
      </c>
    </row>
    <row r="187" spans="17:23" x14ac:dyDescent="0.25">
      <c r="Q187" s="144"/>
      <c r="R187" s="48">
        <f t="shared" si="75"/>
        <v>44713</v>
      </c>
      <c r="S187" s="7">
        <v>15.04</v>
      </c>
      <c r="T187" s="7">
        <v>14.8</v>
      </c>
      <c r="U187" s="49">
        <f t="shared" si="73"/>
        <v>15.04</v>
      </c>
      <c r="V187" s="49">
        <v>13.13</v>
      </c>
      <c r="W187" s="50">
        <f t="shared" si="74"/>
        <v>1.9099999999999984</v>
      </c>
    </row>
    <row r="188" spans="17:23" ht="15.75" thickBot="1" x14ac:dyDescent="0.3">
      <c r="Q188" s="144"/>
      <c r="R188" s="61">
        <f t="shared" si="75"/>
        <v>44743</v>
      </c>
      <c r="S188" s="7">
        <v>13.07</v>
      </c>
      <c r="T188" s="7">
        <v>14.72</v>
      </c>
      <c r="U188" s="62">
        <f t="shared" si="73"/>
        <v>14.72</v>
      </c>
      <c r="V188" s="62">
        <v>11.15</v>
      </c>
      <c r="W188" s="63">
        <f t="shared" si="74"/>
        <v>3.5700000000000003</v>
      </c>
    </row>
    <row r="189" spans="17:23" ht="15.75" thickBot="1" x14ac:dyDescent="0.3">
      <c r="Q189" s="17"/>
      <c r="R189" s="24" t="s">
        <v>38</v>
      </c>
      <c r="S189" s="25">
        <f>AVERAGE(S153:S188)</f>
        <v>11.620555555555555</v>
      </c>
      <c r="T189" s="25">
        <f>AVERAGE(T153:T188)</f>
        <v>9.6227777777777774</v>
      </c>
      <c r="U189" s="25">
        <f>AVERAGE(U153:U188)</f>
        <v>11.973055555555554</v>
      </c>
      <c r="V189" s="25">
        <f>AVERAGE(V153:V188)</f>
        <v>11.722499999999998</v>
      </c>
      <c r="W189" s="26">
        <f>ROUNDDOWN(U189-V189,2)</f>
        <v>0.25</v>
      </c>
    </row>
    <row r="190" spans="17:23" x14ac:dyDescent="0.25">
      <c r="Q190" s="70"/>
      <c r="R190" s="40"/>
      <c r="S190" s="41"/>
      <c r="T190" s="41"/>
      <c r="U190" s="13"/>
      <c r="V190" s="13"/>
      <c r="W190" s="13"/>
    </row>
    <row r="191" spans="17:23" x14ac:dyDescent="0.25">
      <c r="Q191" s="70"/>
      <c r="R191" s="40"/>
      <c r="S191" s="41"/>
      <c r="T191" s="41"/>
      <c r="U191" s="13"/>
      <c r="V191" s="13"/>
      <c r="W191" s="13"/>
    </row>
    <row r="192" spans="17:23" x14ac:dyDescent="0.25">
      <c r="Q192" s="70"/>
      <c r="R192" s="40"/>
      <c r="S192" s="41"/>
      <c r="T192" s="41"/>
      <c r="U192" s="13"/>
      <c r="V192" s="13"/>
      <c r="W192" s="13"/>
    </row>
    <row r="193" spans="17:23" x14ac:dyDescent="0.25">
      <c r="Q193" s="70"/>
      <c r="R193" s="40"/>
      <c r="S193" s="41"/>
      <c r="T193" s="41"/>
      <c r="U193" s="13"/>
      <c r="V193" s="13"/>
      <c r="W193" s="13"/>
    </row>
    <row r="194" spans="17:23" x14ac:dyDescent="0.25">
      <c r="Q194" s="70"/>
      <c r="R194" s="40"/>
      <c r="S194" s="41"/>
      <c r="T194" s="41"/>
      <c r="U194" s="13"/>
      <c r="V194" s="13"/>
      <c r="W194" s="13"/>
    </row>
    <row r="195" spans="17:23" x14ac:dyDescent="0.25">
      <c r="Q195" s="70"/>
      <c r="R195" s="40"/>
      <c r="S195" s="41"/>
      <c r="T195" s="41"/>
      <c r="U195" s="13"/>
      <c r="V195" s="13"/>
      <c r="W195" s="13"/>
    </row>
    <row r="196" spans="17:23" x14ac:dyDescent="0.25">
      <c r="Q196" s="70"/>
      <c r="R196" s="40"/>
      <c r="S196" s="41"/>
      <c r="T196" s="41"/>
      <c r="U196" s="13"/>
      <c r="V196" s="13"/>
      <c r="W196" s="13"/>
    </row>
    <row r="197" spans="17:23" x14ac:dyDescent="0.25">
      <c r="Q197" s="70"/>
      <c r="R197" s="40"/>
      <c r="S197" s="41"/>
      <c r="T197" s="41"/>
      <c r="U197" s="13"/>
      <c r="V197" s="13"/>
      <c r="W197" s="13"/>
    </row>
    <row r="198" spans="17:23" x14ac:dyDescent="0.25">
      <c r="Q198" s="70"/>
      <c r="R198" s="40"/>
      <c r="S198" s="41"/>
      <c r="T198" s="41"/>
      <c r="U198" s="13"/>
      <c r="V198" s="13"/>
      <c r="W198" s="13"/>
    </row>
    <row r="199" spans="17:23" x14ac:dyDescent="0.25">
      <c r="Q199" s="70"/>
      <c r="R199" s="40"/>
      <c r="S199" s="41"/>
      <c r="T199" s="41"/>
      <c r="U199" s="13"/>
      <c r="V199" s="13"/>
      <c r="W199" s="13"/>
    </row>
    <row r="200" spans="17:23" x14ac:dyDescent="0.25">
      <c r="Q200" s="70"/>
      <c r="R200" s="40"/>
      <c r="S200" s="41"/>
      <c r="T200" s="41"/>
      <c r="U200" s="13"/>
      <c r="V200" s="13"/>
      <c r="W200" s="13"/>
    </row>
    <row r="201" spans="17:23" x14ac:dyDescent="0.25">
      <c r="Q201" s="70"/>
      <c r="R201" s="40"/>
      <c r="S201" s="41"/>
      <c r="T201" s="41"/>
      <c r="U201" s="13"/>
      <c r="V201" s="13"/>
      <c r="W201" s="13"/>
    </row>
    <row r="202" spans="17:23" x14ac:dyDescent="0.25">
      <c r="Q202" s="70"/>
      <c r="R202" s="40"/>
      <c r="S202" s="41"/>
      <c r="T202" s="41"/>
      <c r="U202" s="13"/>
      <c r="V202" s="13"/>
      <c r="W202" s="13"/>
    </row>
    <row r="203" spans="17:23" x14ac:dyDescent="0.25">
      <c r="Q203" s="70"/>
      <c r="R203" s="40"/>
      <c r="S203" s="41"/>
      <c r="T203" s="41"/>
      <c r="U203" s="13"/>
      <c r="V203" s="13"/>
      <c r="W203" s="13"/>
    </row>
    <row r="204" spans="17:23" x14ac:dyDescent="0.25">
      <c r="Q204" s="70"/>
      <c r="R204" s="40"/>
      <c r="S204" s="41"/>
      <c r="T204" s="41"/>
      <c r="U204" s="13"/>
      <c r="V204" s="13"/>
      <c r="W204" s="13"/>
    </row>
    <row r="205" spans="17:23" x14ac:dyDescent="0.25">
      <c r="Q205" s="22"/>
      <c r="R205" s="40"/>
      <c r="S205" s="41"/>
      <c r="T205" s="41"/>
      <c r="U205" s="13"/>
      <c r="V205" s="13"/>
      <c r="W205" s="13"/>
    </row>
    <row r="206" spans="17:23" x14ac:dyDescent="0.25">
      <c r="Q206" s="70"/>
      <c r="R206" s="40"/>
      <c r="S206" s="41"/>
      <c r="T206" s="41"/>
      <c r="U206" s="13"/>
      <c r="V206" s="13"/>
      <c r="W206" s="13"/>
    </row>
    <row r="207" spans="17:23" x14ac:dyDescent="0.25">
      <c r="Q207" s="70"/>
      <c r="R207" s="40"/>
      <c r="S207" s="41"/>
      <c r="T207" s="41"/>
      <c r="U207" s="13"/>
      <c r="V207" s="13"/>
      <c r="W207" s="13"/>
    </row>
    <row r="208" spans="17:23" x14ac:dyDescent="0.25">
      <c r="Q208" s="70"/>
      <c r="R208" s="40"/>
      <c r="S208" s="41"/>
      <c r="T208" s="41"/>
      <c r="U208" s="13"/>
      <c r="V208" s="13"/>
      <c r="W208" s="13"/>
    </row>
    <row r="209" spans="17:23" x14ac:dyDescent="0.25">
      <c r="Q209" s="70"/>
      <c r="R209" s="40"/>
      <c r="S209" s="41"/>
      <c r="T209" s="41"/>
      <c r="U209" s="13"/>
      <c r="V209" s="13"/>
      <c r="W209" s="13"/>
    </row>
    <row r="210" spans="17:23" x14ac:dyDescent="0.25">
      <c r="Q210" s="70"/>
      <c r="R210" s="40"/>
      <c r="S210" s="41"/>
      <c r="T210" s="41"/>
      <c r="U210" s="13"/>
      <c r="V210" s="13"/>
      <c r="W210" s="13"/>
    </row>
    <row r="211" spans="17:23" x14ac:dyDescent="0.25">
      <c r="Q211" s="70"/>
      <c r="R211" s="40"/>
      <c r="S211" s="41"/>
      <c r="T211" s="41"/>
      <c r="U211" s="13"/>
      <c r="V211" s="13"/>
      <c r="W211" s="13"/>
    </row>
    <row r="212" spans="17:23" x14ac:dyDescent="0.25">
      <c r="Q212" s="70"/>
      <c r="R212" s="40"/>
      <c r="S212" s="41"/>
      <c r="T212" s="41"/>
      <c r="U212" s="13"/>
      <c r="V212" s="13"/>
      <c r="W212" s="13"/>
    </row>
    <row r="213" spans="17:23" x14ac:dyDescent="0.25">
      <c r="Q213" s="71"/>
    </row>
    <row r="214" spans="17:23" x14ac:dyDescent="0.25">
      <c r="Q214" s="71"/>
    </row>
    <row r="215" spans="17:23" x14ac:dyDescent="0.25">
      <c r="Q215" s="71"/>
    </row>
    <row r="216" spans="17:23" x14ac:dyDescent="0.25">
      <c r="Q216" s="71"/>
    </row>
    <row r="217" spans="17:23" x14ac:dyDescent="0.25">
      <c r="Q217" s="71"/>
    </row>
    <row r="218" spans="17:23" x14ac:dyDescent="0.25">
      <c r="Q218" s="71"/>
    </row>
    <row r="219" spans="17:23" x14ac:dyDescent="0.25">
      <c r="Q219" s="71"/>
    </row>
    <row r="220" spans="17:23" x14ac:dyDescent="0.25">
      <c r="Q220" s="71"/>
    </row>
    <row r="221" spans="17:23" x14ac:dyDescent="0.25">
      <c r="Q221" s="71"/>
    </row>
    <row r="222" spans="17:23" x14ac:dyDescent="0.25">
      <c r="Q222" s="71"/>
    </row>
    <row r="223" spans="17:23" x14ac:dyDescent="0.25">
      <c r="Q223" s="71"/>
    </row>
    <row r="224" spans="17:23" x14ac:dyDescent="0.25">
      <c r="Q224" s="71"/>
    </row>
    <row r="225" spans="17:17" x14ac:dyDescent="0.25">
      <c r="Q225" s="71"/>
    </row>
    <row r="226" spans="17:17" x14ac:dyDescent="0.25">
      <c r="Q226" s="71"/>
    </row>
    <row r="227" spans="17:17" x14ac:dyDescent="0.25">
      <c r="Q227" s="71"/>
    </row>
    <row r="228" spans="17:17" x14ac:dyDescent="0.25">
      <c r="Q228" s="71"/>
    </row>
    <row r="229" spans="17:17" x14ac:dyDescent="0.25">
      <c r="Q229" s="71"/>
    </row>
    <row r="230" spans="17:17" x14ac:dyDescent="0.25">
      <c r="Q230" s="22"/>
    </row>
  </sheetData>
  <sheetProtection algorithmName="SHA-512" hashValue="Q0eY5TAynYt4Xm0EljNV4sMwzIILoO5LY9CDFPx5FJbeg0vZaigDmUc2iHYzFljeEbgIl9eXYr24eP/3ZWkANg==" saltValue="o8GBUfbd8hqOXEXUWk3Q9g==" spinCount="100000" sheet="1" objects="1" scenarios="1"/>
  <mergeCells count="33">
    <mergeCell ref="B1:F1"/>
    <mergeCell ref="I1:O1"/>
    <mergeCell ref="R1:W1"/>
    <mergeCell ref="A5:A28"/>
    <mergeCell ref="G5:G28"/>
    <mergeCell ref="H5:H28"/>
    <mergeCell ref="Q5:Q40"/>
    <mergeCell ref="X5:X28"/>
    <mergeCell ref="Y5:Y60"/>
    <mergeCell ref="A30:A53"/>
    <mergeCell ref="G30:G53"/>
    <mergeCell ref="H30:H53"/>
    <mergeCell ref="X30:X53"/>
    <mergeCell ref="Q42:Q77"/>
    <mergeCell ref="A55:A78"/>
    <mergeCell ref="G55:G78"/>
    <mergeCell ref="H55:H78"/>
    <mergeCell ref="X55:X78"/>
    <mergeCell ref="Q79:Q114"/>
    <mergeCell ref="A80:A103"/>
    <mergeCell ref="G80:G103"/>
    <mergeCell ref="H80:H103"/>
    <mergeCell ref="X80:X103"/>
    <mergeCell ref="A105:A128"/>
    <mergeCell ref="G105:G128"/>
    <mergeCell ref="H105:H128"/>
    <mergeCell ref="X105:X128"/>
    <mergeCell ref="Q116:Q151"/>
    <mergeCell ref="A130:A153"/>
    <mergeCell ref="G130:G153"/>
    <mergeCell ref="H130:H153"/>
    <mergeCell ref="X130:X153"/>
    <mergeCell ref="Q153:Q188"/>
  </mergeCells>
  <pageMargins left="0.7" right="0.7" top="0.75" bottom="0.75" header="0.3" footer="0.3"/>
  <pageSetup orientation="portrait" r:id="rId1"/>
  <headerFooter>
    <oddHeader>&amp;RNMPF - 32</oddHeader>
    <oddFooter>&amp;LPrepared by Sara Dorland&amp;R&amp;P of &amp;N</oddFooter>
  </headerFooter>
  <rowBreaks count="4" manualBreakCount="4">
    <brk id="41" max="16383" man="1"/>
    <brk id="78" max="16383" man="1"/>
    <brk id="115" max="16383" man="1"/>
    <brk id="1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Dorland 15 (Summary)</vt:lpstr>
      <vt:lpstr>Dorland 15 (Proposal 14)</vt:lpstr>
      <vt:lpstr>Dorland 15 (Proposal 15)</vt:lpstr>
      <vt:lpstr>Dorland 15 (Proposal 16)</vt:lpstr>
      <vt:lpstr>'Dorland 15 (Proposal 14)'!Print_Titles</vt:lpstr>
      <vt:lpstr>'Dorland 15 (Proposal 15)'!Print_Titles</vt:lpstr>
      <vt:lpstr>'Dorland 15 (Proposal 16)'!Print_Titles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Dorland</dc:creator>
  <cp:lastModifiedBy>Sara Dorland</cp:lastModifiedBy>
  <cp:lastPrinted>2023-09-07T23:38:43Z</cp:lastPrinted>
  <dcterms:created xsi:type="dcterms:W3CDTF">2023-09-07T23:18:58Z</dcterms:created>
  <dcterms:modified xsi:type="dcterms:W3CDTF">2023-09-08T11:44:36Z</dcterms:modified>
</cp:coreProperties>
</file>