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lykeefe/Desktop/MIG FMMO Cl I/~5 Cl I&amp;II Differentials/~Spreadsheets to USDA/"/>
    </mc:Choice>
  </mc:AlternateContent>
  <xr:revisionPtr revIDLastSave="0" documentId="13_ncr:1_{64A6D7BB-0BE7-344C-A039-9BDCFEB1E301}" xr6:coauthVersionLast="47" xr6:coauthVersionMax="47" xr10:uidLastSave="{00000000-0000-0000-0000-000000000000}"/>
  <bookViews>
    <workbookView xWindow="6380" yWindow="3300" windowWidth="26840" windowHeight="15940" xr2:uid="{DEE8B5AD-BEFD-2B4D-BCFB-272D6D8FE150}"/>
  </bookViews>
  <sheets>
    <sheet name="MIG 61" sheetId="1" r:id="rId1"/>
  </sheets>
  <definedNames>
    <definedName name="_xlnm._FilterDatabase" localSheetId="0" hidden="1">'MIG 61'!$B$2:$T$10</definedName>
    <definedName name="_xlnm.Print_Area" localSheetId="0">'MIG 61'!$B$2:$T$32</definedName>
    <definedName name="_xlnm.Print_Titles" localSheetId="0">'MIG 61'!$2:$2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1" l="1"/>
  <c r="S10" i="1"/>
  <c r="Q10" i="1"/>
  <c r="R10" i="1" s="1"/>
  <c r="O10" i="1"/>
  <c r="P10" i="1" s="1"/>
  <c r="T9" i="1"/>
  <c r="S9" i="1"/>
  <c r="Q9" i="1"/>
  <c r="R9" i="1" s="1"/>
  <c r="O9" i="1"/>
  <c r="P9" i="1" s="1"/>
  <c r="T8" i="1"/>
  <c r="S8" i="1"/>
  <c r="Q8" i="1"/>
  <c r="R8" i="1" s="1"/>
  <c r="O8" i="1"/>
  <c r="P8" i="1" s="1"/>
  <c r="T7" i="1"/>
  <c r="S7" i="1"/>
  <c r="Q7" i="1"/>
  <c r="R7" i="1" s="1"/>
  <c r="O7" i="1"/>
  <c r="P7" i="1" s="1"/>
  <c r="T6" i="1"/>
  <c r="S6" i="1"/>
  <c r="Q6" i="1"/>
  <c r="R6" i="1" s="1"/>
  <c r="O6" i="1"/>
  <c r="P6" i="1" s="1"/>
  <c r="T5" i="1"/>
  <c r="S5" i="1"/>
  <c r="Q5" i="1"/>
  <c r="R5" i="1" s="1"/>
  <c r="O5" i="1"/>
  <c r="P5" i="1" s="1"/>
  <c r="T4" i="1"/>
  <c r="S4" i="1"/>
  <c r="Q4" i="1"/>
  <c r="R4" i="1" s="1"/>
  <c r="O4" i="1"/>
  <c r="P4" i="1" s="1"/>
  <c r="T3" i="1"/>
  <c r="S3" i="1"/>
  <c r="Q3" i="1"/>
  <c r="R3" i="1" s="1"/>
  <c r="O3" i="1"/>
  <c r="P3" i="1" s="1"/>
</calcChain>
</file>

<file path=xl/sharedStrings.xml><?xml version="1.0" encoding="utf-8"?>
<sst xmlns="http://schemas.openxmlformats.org/spreadsheetml/2006/main" count="84" uniqueCount="71">
  <si>
    <t>Row</t>
  </si>
  <si>
    <t>Pool Distributing &amp; Supply Plants</t>
  </si>
  <si>
    <t>County</t>
  </si>
  <si>
    <t>State</t>
  </si>
  <si>
    <t>FIPS</t>
  </si>
  <si>
    <t>FMO</t>
  </si>
  <si>
    <t>Current</t>
  </si>
  <si>
    <t>May '21 Model Estimates</t>
  </si>
  <si>
    <t>Oct '21 Model Estimates</t>
  </si>
  <si>
    <t>UofW v3 Average</t>
  </si>
  <si>
    <t>Proposed Class I
Mar '23</t>
  </si>
  <si>
    <t>New Proposal
May '23</t>
  </si>
  <si>
    <t>Proposal 
#19
Jun '23</t>
  </si>
  <si>
    <t>Difference
Proposal 19
– Current</t>
  </si>
  <si>
    <t>% Change
Proposal 19
v Current</t>
  </si>
  <si>
    <t>Difference
Proposal 19
– UoW Avg</t>
  </si>
  <si>
    <t>% Change
Proposal 19
v UoW Avg</t>
  </si>
  <si>
    <t>Difference
May '23
– Mar '23</t>
  </si>
  <si>
    <t>Difference
Jun '23
– May '23</t>
  </si>
  <si>
    <t>Kroger, Winchester</t>
  </si>
  <si>
    <t>Clark</t>
  </si>
  <si>
    <t>KY</t>
  </si>
  <si>
    <t>Mikco, Asheville</t>
  </si>
  <si>
    <t>Buncombe</t>
  </si>
  <si>
    <t>NC</t>
  </si>
  <si>
    <t>DFA/Dairy Fresh, Winston-Salem</t>
  </si>
  <si>
    <t>Forsyth</t>
  </si>
  <si>
    <t>DFA/Pet, Spartanburg</t>
  </si>
  <si>
    <t>Spartanburg</t>
  </si>
  <si>
    <t>SC</t>
  </si>
  <si>
    <t>DFA/Purity, Nashville</t>
  </si>
  <si>
    <t>Davidson</t>
  </si>
  <si>
    <t>TN</t>
  </si>
  <si>
    <t>Broadacre, Powell</t>
  </si>
  <si>
    <t>Knox</t>
  </si>
  <si>
    <t>Shamrock, Verona</t>
  </si>
  <si>
    <t>Augusta</t>
  </si>
  <si>
    <t>VA</t>
  </si>
  <si>
    <t>HP Hood, Winchester</t>
  </si>
  <si>
    <t>Winchester City</t>
  </si>
  <si>
    <t>NR</t>
  </si>
  <si>
    <t>Column</t>
  </si>
  <si>
    <t>Source</t>
  </si>
  <si>
    <t>Reference: Ex. 300 &amp; 301</t>
  </si>
  <si>
    <t>Reference: Ex. 52</t>
  </si>
  <si>
    <t>Ex. 300 &amp; Ex. 301 Col. B</t>
  </si>
  <si>
    <t>Ex. 300 &amp; Ex. 301 Col. C</t>
  </si>
  <si>
    <t>Ex. 300 &amp; Ex. 301 Col. E</t>
  </si>
  <si>
    <t>Ex. 300 &amp; Ex. 301 Col. N</t>
  </si>
  <si>
    <t>Ex. 300 &amp; Ex. 301 Col. I</t>
  </si>
  <si>
    <t>Ex. 300 &amp; Ex. 301 Col. F</t>
  </si>
  <si>
    <t>Ex. 300 &amp; Ex. 301 Col. G</t>
  </si>
  <si>
    <t>Ex. 300 &amp; Ex. 301 Col. L</t>
  </si>
  <si>
    <t>Proposed Class I Mar '23</t>
  </si>
  <si>
    <t>Ex. 300 Col. O</t>
  </si>
  <si>
    <t>New Proposal May '23</t>
  </si>
  <si>
    <t>Ex. 300 Col. S</t>
  </si>
  <si>
    <t>Proposal  #19 Jun '23</t>
  </si>
  <si>
    <t>Ex. 301 Col. O</t>
  </si>
  <si>
    <t>Difference Proposal 19 – Current</t>
  </si>
  <si>
    <t>Calculated: Proposal #19 Jun '23 – Current</t>
  </si>
  <si>
    <t>% Change Proposal 19 v Current</t>
  </si>
  <si>
    <t>Calculated: Difference / Current</t>
  </si>
  <si>
    <t>Difference Proposal 19 – UoW Avg</t>
  </si>
  <si>
    <t>Calculated: Proposal #19 Jun '23 – UofW v3</t>
  </si>
  <si>
    <t>% Change Proposal 19 v UoW Avg</t>
  </si>
  <si>
    <t>Calculated: Difference / UoW v3 Average</t>
  </si>
  <si>
    <t>Difference May '23 – Mar '23</t>
  </si>
  <si>
    <t>Calculated: New Proposal May '23 – Proposed Class II  Mar '23</t>
  </si>
  <si>
    <t>Difference Jun '23 – May '23</t>
  </si>
  <si>
    <t>Calculated: Proposal #19 Jun '23 – New Proposal May '23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</si>
</sst>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  <numFmt numFmtId="165" formatCode="&quot;$&quot;#,##0.00"/>
    <numFmt numFmtId="166" formatCode="&quot;$&quot;#,##0.00;[Red]\-&quot;$&quot;#,##0.00"/>
    <numFmt numFmtId="167" formatCode="0%;[Red]\ \ \-0%"/>
  </numFmts>
  <fonts count="5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164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1" xfId="2" applyNumberFormat="1" applyFont="1" applyFill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43" fontId="3" fillId="0" borderId="3" xfId="1" applyFont="1" applyFill="1" applyBorder="1" applyAlignment="1">
      <alignment horizontal="center" wrapText="1"/>
    </xf>
    <xf numFmtId="43" fontId="3" fillId="0" borderId="1" xfId="1" applyFont="1" applyFill="1" applyBorder="1" applyAlignment="1">
      <alignment horizontal="center" wrapText="1"/>
    </xf>
    <xf numFmtId="43" fontId="3" fillId="0" borderId="2" xfId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top"/>
    </xf>
    <xf numFmtId="0" fontId="4" fillId="0" borderId="4" xfId="0" applyFont="1" applyBorder="1" applyAlignment="1">
      <alignment vertical="top"/>
    </xf>
    <xf numFmtId="164" fontId="4" fillId="0" borderId="4" xfId="0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5" fontId="4" fillId="0" borderId="5" xfId="2" applyNumberFormat="1" applyFont="1" applyFill="1" applyBorder="1" applyAlignment="1">
      <alignment vertical="top"/>
    </xf>
    <xf numFmtId="165" fontId="4" fillId="0" borderId="4" xfId="0" applyNumberFormat="1" applyFont="1" applyBorder="1" applyAlignment="1">
      <alignment vertical="top"/>
    </xf>
    <xf numFmtId="165" fontId="4" fillId="0" borderId="0" xfId="2" applyNumberFormat="1" applyFont="1" applyFill="1" applyBorder="1" applyAlignment="1">
      <alignment vertical="top"/>
    </xf>
    <xf numFmtId="165" fontId="4" fillId="0" borderId="0" xfId="1" applyNumberFormat="1" applyFont="1" applyFill="1" applyBorder="1" applyAlignment="1">
      <alignment vertical="top"/>
    </xf>
    <xf numFmtId="165" fontId="4" fillId="0" borderId="4" xfId="1" applyNumberFormat="1" applyFont="1" applyFill="1" applyBorder="1" applyAlignment="1">
      <alignment vertical="top"/>
    </xf>
    <xf numFmtId="166" fontId="4" fillId="0" borderId="0" xfId="0" applyNumberFormat="1" applyFont="1" applyAlignment="1">
      <alignment vertical="top"/>
    </xf>
    <xf numFmtId="166" fontId="4" fillId="0" borderId="5" xfId="0" applyNumberFormat="1" applyFont="1" applyBorder="1" applyAlignment="1">
      <alignment vertical="top"/>
    </xf>
    <xf numFmtId="167" fontId="4" fillId="0" borderId="0" xfId="3" applyNumberFormat="1" applyFont="1" applyFill="1" applyBorder="1" applyAlignment="1">
      <alignment vertical="top"/>
    </xf>
    <xf numFmtId="166" fontId="4" fillId="0" borderId="4" xfId="0" applyNumberFormat="1" applyFont="1" applyBorder="1" applyAlignment="1">
      <alignment vertical="top"/>
    </xf>
    <xf numFmtId="0" fontId="4" fillId="0" borderId="0" xfId="0" applyFont="1"/>
    <xf numFmtId="0" fontId="4" fillId="2" borderId="0" xfId="0" applyFont="1" applyFill="1" applyAlignment="1">
      <alignment horizontal="center" vertical="top"/>
    </xf>
    <xf numFmtId="0" fontId="4" fillId="2" borderId="4" xfId="0" applyFont="1" applyFill="1" applyBorder="1" applyAlignment="1">
      <alignment vertical="top"/>
    </xf>
    <xf numFmtId="164" fontId="4" fillId="2" borderId="4" xfId="0" applyNumberFormat="1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165" fontId="4" fillId="2" borderId="5" xfId="2" applyNumberFormat="1" applyFont="1" applyFill="1" applyBorder="1" applyAlignment="1">
      <alignment vertical="top"/>
    </xf>
    <xf numFmtId="165" fontId="4" fillId="2" borderId="4" xfId="0" applyNumberFormat="1" applyFont="1" applyFill="1" applyBorder="1" applyAlignment="1">
      <alignment vertical="top"/>
    </xf>
    <xf numFmtId="165" fontId="4" fillId="2" borderId="0" xfId="2" applyNumberFormat="1" applyFont="1" applyFill="1" applyBorder="1" applyAlignment="1">
      <alignment vertical="top"/>
    </xf>
    <xf numFmtId="165" fontId="4" fillId="2" borderId="0" xfId="1" applyNumberFormat="1" applyFont="1" applyFill="1" applyBorder="1" applyAlignment="1">
      <alignment vertical="top"/>
    </xf>
    <xf numFmtId="165" fontId="4" fillId="2" borderId="4" xfId="1" applyNumberFormat="1" applyFont="1" applyFill="1" applyBorder="1" applyAlignment="1">
      <alignment vertical="top"/>
    </xf>
    <xf numFmtId="166" fontId="4" fillId="2" borderId="0" xfId="0" applyNumberFormat="1" applyFont="1" applyFill="1" applyAlignment="1">
      <alignment vertical="top"/>
    </xf>
    <xf numFmtId="166" fontId="4" fillId="2" borderId="5" xfId="0" applyNumberFormat="1" applyFont="1" applyFill="1" applyBorder="1" applyAlignment="1">
      <alignment vertical="top"/>
    </xf>
    <xf numFmtId="167" fontId="4" fillId="2" borderId="0" xfId="3" applyNumberFormat="1" applyFont="1" applyFill="1" applyBorder="1" applyAlignment="1">
      <alignment vertical="top"/>
    </xf>
    <xf numFmtId="166" fontId="4" fillId="2" borderId="4" xfId="0" applyNumberFormat="1" applyFont="1" applyFill="1" applyBorder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/>
    <xf numFmtId="165" fontId="4" fillId="0" borderId="0" xfId="2" applyNumberFormat="1" applyFont="1" applyFill="1" applyBorder="1"/>
    <xf numFmtId="165" fontId="4" fillId="0" borderId="0" xfId="1" applyNumberFormat="1" applyFont="1" applyFill="1" applyBorder="1"/>
    <xf numFmtId="166" fontId="4" fillId="0" borderId="0" xfId="0" applyNumberFormat="1" applyFont="1"/>
    <xf numFmtId="2" fontId="4" fillId="0" borderId="0" xfId="0" applyNumberFormat="1" applyFont="1"/>
    <xf numFmtId="2" fontId="4" fillId="0" borderId="0" xfId="2" applyNumberFormat="1" applyFont="1" applyFill="1" applyBorder="1"/>
    <xf numFmtId="43" fontId="4" fillId="0" borderId="0" xfId="1" applyFont="1" applyFill="1" applyBorder="1"/>
    <xf numFmtId="0" fontId="3" fillId="0" borderId="0" xfId="0" applyFont="1"/>
    <xf numFmtId="0" fontId="4" fillId="0" borderId="0" xfId="0" applyFont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331DD-1B92-F64B-A9A1-8A4EDE57041C}">
  <sheetPr>
    <pageSetUpPr fitToPage="1"/>
  </sheetPr>
  <dimension ref="B2:T34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24" sqref="N24"/>
    </sheetView>
  </sheetViews>
  <sheetFormatPr baseColWidth="10" defaultColWidth="8.83203125" defaultRowHeight="16" x14ac:dyDescent="0.2"/>
  <cols>
    <col min="1" max="1" width="2.83203125" style="26" customWidth="1"/>
    <col min="2" max="2" width="7.83203125" style="40" customWidth="1"/>
    <col min="3" max="3" width="30.33203125" style="41" bestFit="1" customWidth="1"/>
    <col min="4" max="4" width="14.6640625" style="40" bestFit="1" customWidth="1"/>
    <col min="5" max="5" width="10" style="26" customWidth="1"/>
    <col min="6" max="6" width="10.33203125" style="40" bestFit="1" customWidth="1"/>
    <col min="7" max="7" width="7.83203125" style="42" customWidth="1"/>
    <col min="8" max="8" width="9.83203125" style="40" customWidth="1"/>
    <col min="9" max="9" width="9.83203125" style="47" customWidth="1"/>
    <col min="10" max="11" width="9.83203125" style="48" customWidth="1"/>
    <col min="12" max="12" width="9.83203125" style="26" customWidth="1"/>
    <col min="13" max="13" width="9.83203125" style="49" customWidth="1"/>
    <col min="14" max="14" width="9.83203125" style="26" customWidth="1"/>
    <col min="15" max="15" width="11.33203125" style="26" customWidth="1"/>
    <col min="16" max="18" width="10.83203125" style="26" customWidth="1"/>
    <col min="19" max="19" width="11.33203125" style="26" customWidth="1"/>
    <col min="20" max="20" width="10.83203125" style="26" customWidth="1"/>
    <col min="21" max="16384" width="8.83203125" style="26"/>
  </cols>
  <sheetData>
    <row r="2" spans="2:20" s="12" customFormat="1" ht="51" x14ac:dyDescent="0.2">
      <c r="B2" s="1" t="s">
        <v>0</v>
      </c>
      <c r="C2" s="2" t="s">
        <v>1</v>
      </c>
      <c r="D2" s="3" t="s">
        <v>2</v>
      </c>
      <c r="E2" s="1" t="s">
        <v>3</v>
      </c>
      <c r="F2" s="4" t="s">
        <v>4</v>
      </c>
      <c r="G2" s="5" t="s">
        <v>5</v>
      </c>
      <c r="H2" s="6" t="s">
        <v>6</v>
      </c>
      <c r="I2" s="7" t="s">
        <v>7</v>
      </c>
      <c r="J2" s="7" t="s">
        <v>8</v>
      </c>
      <c r="K2" s="8" t="s">
        <v>9</v>
      </c>
      <c r="L2" s="9" t="s">
        <v>10</v>
      </c>
      <c r="M2" s="10" t="s">
        <v>11</v>
      </c>
      <c r="N2" s="11" t="s">
        <v>12</v>
      </c>
      <c r="O2" s="5" t="s">
        <v>13</v>
      </c>
      <c r="P2" s="1" t="s">
        <v>14</v>
      </c>
      <c r="Q2" s="5" t="s">
        <v>15</v>
      </c>
      <c r="R2" s="1" t="s">
        <v>16</v>
      </c>
      <c r="S2" s="5" t="s">
        <v>17</v>
      </c>
      <c r="T2" s="1" t="s">
        <v>18</v>
      </c>
    </row>
    <row r="3" spans="2:20" x14ac:dyDescent="0.2">
      <c r="B3" s="13">
        <v>985</v>
      </c>
      <c r="C3" s="14" t="s">
        <v>19</v>
      </c>
      <c r="D3" s="14" t="s">
        <v>20</v>
      </c>
      <c r="E3" s="13" t="s">
        <v>21</v>
      </c>
      <c r="F3" s="15">
        <v>21049</v>
      </c>
      <c r="G3" s="16">
        <v>5</v>
      </c>
      <c r="H3" s="17">
        <v>2.6</v>
      </c>
      <c r="I3" s="18">
        <v>4.2</v>
      </c>
      <c r="J3" s="19">
        <v>4.7</v>
      </c>
      <c r="K3" s="20">
        <v>4.45</v>
      </c>
      <c r="L3" s="21">
        <v>4.5999999999999996</v>
      </c>
      <c r="M3" s="22">
        <v>4.5999999999999996</v>
      </c>
      <c r="N3" s="23">
        <v>4.5999999999999996</v>
      </c>
      <c r="O3" s="22">
        <f>N3-H3</f>
        <v>1.9999999999999996</v>
      </c>
      <c r="P3" s="24">
        <f>O3/H3</f>
        <v>0.76923076923076905</v>
      </c>
      <c r="Q3" s="25">
        <f>N3-K3</f>
        <v>0.14999999999999947</v>
      </c>
      <c r="R3" s="24">
        <f>Q3/K3</f>
        <v>3.3707865168539207E-2</v>
      </c>
      <c r="S3" s="25">
        <f>M3-L3</f>
        <v>0</v>
      </c>
      <c r="T3" s="22">
        <f>N3-M3</f>
        <v>0</v>
      </c>
    </row>
    <row r="4" spans="2:20" x14ac:dyDescent="0.2">
      <c r="B4" s="27">
        <v>1868</v>
      </c>
      <c r="C4" s="28" t="s">
        <v>22</v>
      </c>
      <c r="D4" s="28" t="s">
        <v>23</v>
      </c>
      <c r="E4" s="27" t="s">
        <v>24</v>
      </c>
      <c r="F4" s="29">
        <v>37021</v>
      </c>
      <c r="G4" s="30">
        <v>5</v>
      </c>
      <c r="H4" s="31">
        <v>3.4</v>
      </c>
      <c r="I4" s="32">
        <v>5.5</v>
      </c>
      <c r="J4" s="33">
        <v>5.9</v>
      </c>
      <c r="K4" s="34">
        <v>5.7</v>
      </c>
      <c r="L4" s="35">
        <v>5.4</v>
      </c>
      <c r="M4" s="36">
        <v>5.4</v>
      </c>
      <c r="N4" s="37">
        <v>5.4</v>
      </c>
      <c r="O4" s="36">
        <f>N4-H4</f>
        <v>2.0000000000000004</v>
      </c>
      <c r="P4" s="38">
        <f>O4/H4</f>
        <v>0.58823529411764719</v>
      </c>
      <c r="Q4" s="39">
        <f>N4-K4</f>
        <v>-0.29999999999999982</v>
      </c>
      <c r="R4" s="38">
        <f>Q4/K4</f>
        <v>-5.263157894736839E-2</v>
      </c>
      <c r="S4" s="39">
        <f>M4-L4</f>
        <v>0</v>
      </c>
      <c r="T4" s="36">
        <f>N4-M4</f>
        <v>0</v>
      </c>
    </row>
    <row r="5" spans="2:20" x14ac:dyDescent="0.2">
      <c r="B5" s="13">
        <v>1891</v>
      </c>
      <c r="C5" s="14" t="s">
        <v>25</v>
      </c>
      <c r="D5" s="14" t="s">
        <v>26</v>
      </c>
      <c r="E5" s="13" t="s">
        <v>24</v>
      </c>
      <c r="F5" s="15">
        <v>37067</v>
      </c>
      <c r="G5" s="16">
        <v>5</v>
      </c>
      <c r="H5" s="17">
        <v>3.4</v>
      </c>
      <c r="I5" s="18">
        <v>5.4</v>
      </c>
      <c r="J5" s="19">
        <v>5.9</v>
      </c>
      <c r="K5" s="20">
        <v>5.65</v>
      </c>
      <c r="L5" s="21">
        <v>5.2</v>
      </c>
      <c r="M5" s="22">
        <v>5.2</v>
      </c>
      <c r="N5" s="23">
        <v>5.2</v>
      </c>
      <c r="O5" s="22">
        <f>N5-H5</f>
        <v>1.8000000000000003</v>
      </c>
      <c r="P5" s="24">
        <f>O5/H5</f>
        <v>0.52941176470588247</v>
      </c>
      <c r="Q5" s="25">
        <f>N5-K5</f>
        <v>-0.45000000000000018</v>
      </c>
      <c r="R5" s="24">
        <f>Q5/K5</f>
        <v>-7.9646017699115071E-2</v>
      </c>
      <c r="S5" s="25">
        <f>M5-L5</f>
        <v>0</v>
      </c>
      <c r="T5" s="22">
        <f>N5-M5</f>
        <v>0</v>
      </c>
    </row>
    <row r="6" spans="2:20" x14ac:dyDescent="0.2">
      <c r="B6" s="27">
        <v>2325</v>
      </c>
      <c r="C6" s="28" t="s">
        <v>27</v>
      </c>
      <c r="D6" s="28" t="s">
        <v>28</v>
      </c>
      <c r="E6" s="27" t="s">
        <v>29</v>
      </c>
      <c r="F6" s="29">
        <v>45083</v>
      </c>
      <c r="G6" s="30">
        <v>5</v>
      </c>
      <c r="H6" s="31">
        <v>3.6</v>
      </c>
      <c r="I6" s="32">
        <v>5.8</v>
      </c>
      <c r="J6" s="33">
        <v>6.2</v>
      </c>
      <c r="K6" s="34">
        <v>6</v>
      </c>
      <c r="L6" s="35">
        <v>5.6</v>
      </c>
      <c r="M6" s="36">
        <v>5.6</v>
      </c>
      <c r="N6" s="37">
        <v>5.6</v>
      </c>
      <c r="O6" s="36">
        <f>N6-H6</f>
        <v>1.9999999999999996</v>
      </c>
      <c r="P6" s="38">
        <f>O6/H6</f>
        <v>0.55555555555555547</v>
      </c>
      <c r="Q6" s="39">
        <f>N6-K6</f>
        <v>-0.40000000000000036</v>
      </c>
      <c r="R6" s="38">
        <f>Q6/K6</f>
        <v>-6.6666666666666721E-2</v>
      </c>
      <c r="S6" s="39">
        <f>M6-L6</f>
        <v>0</v>
      </c>
      <c r="T6" s="36">
        <f>N6-M6</f>
        <v>0</v>
      </c>
    </row>
    <row r="7" spans="2:20" x14ac:dyDescent="0.2">
      <c r="B7" s="13">
        <v>2414</v>
      </c>
      <c r="C7" s="14" t="s">
        <v>30</v>
      </c>
      <c r="D7" s="14" t="s">
        <v>31</v>
      </c>
      <c r="E7" s="13" t="s">
        <v>32</v>
      </c>
      <c r="F7" s="15">
        <v>47037</v>
      </c>
      <c r="G7" s="16">
        <v>7</v>
      </c>
      <c r="H7" s="17">
        <v>2.9</v>
      </c>
      <c r="I7" s="18">
        <v>4.5999999999999996</v>
      </c>
      <c r="J7" s="19">
        <v>5.0999999999999996</v>
      </c>
      <c r="K7" s="20">
        <v>4.8499999999999996</v>
      </c>
      <c r="L7" s="21">
        <v>4.8499999999999996</v>
      </c>
      <c r="M7" s="22">
        <v>4.8499999999999996</v>
      </c>
      <c r="N7" s="23">
        <v>4.8499999999999996</v>
      </c>
      <c r="O7" s="22">
        <f>N7-H7</f>
        <v>1.9499999999999997</v>
      </c>
      <c r="P7" s="24">
        <f>O7/H7</f>
        <v>0.67241379310344818</v>
      </c>
      <c r="Q7" s="25">
        <f>N7-K7</f>
        <v>0</v>
      </c>
      <c r="R7" s="24">
        <f>Q7/K7</f>
        <v>0</v>
      </c>
      <c r="S7" s="25">
        <f>M7-L7</f>
        <v>0</v>
      </c>
      <c r="T7" s="22">
        <f>N7-M7</f>
        <v>0</v>
      </c>
    </row>
    <row r="8" spans="2:20" x14ac:dyDescent="0.2">
      <c r="B8" s="27">
        <v>2442</v>
      </c>
      <c r="C8" s="28" t="s">
        <v>33</v>
      </c>
      <c r="D8" s="28" t="s">
        <v>34</v>
      </c>
      <c r="E8" s="27" t="s">
        <v>32</v>
      </c>
      <c r="F8" s="29">
        <v>47093</v>
      </c>
      <c r="G8" s="30">
        <v>5</v>
      </c>
      <c r="H8" s="31">
        <v>3.2</v>
      </c>
      <c r="I8" s="32">
        <v>5.0999999999999996</v>
      </c>
      <c r="J8" s="33">
        <v>5.5</v>
      </c>
      <c r="K8" s="34">
        <v>5.3</v>
      </c>
      <c r="L8" s="35">
        <v>5.2</v>
      </c>
      <c r="M8" s="36">
        <v>5.2</v>
      </c>
      <c r="N8" s="37">
        <v>5.2</v>
      </c>
      <c r="O8" s="36">
        <f>N8-H8</f>
        <v>2</v>
      </c>
      <c r="P8" s="38">
        <f>O8/H8</f>
        <v>0.625</v>
      </c>
      <c r="Q8" s="39">
        <f>N8-K8</f>
        <v>-9.9999999999999645E-2</v>
      </c>
      <c r="R8" s="38">
        <f>Q8/K8</f>
        <v>-1.886792452830182E-2</v>
      </c>
      <c r="S8" s="39">
        <f>M8-L8</f>
        <v>0</v>
      </c>
      <c r="T8" s="36">
        <f>N8-M8</f>
        <v>0</v>
      </c>
    </row>
    <row r="9" spans="2:20" x14ac:dyDescent="0.2">
      <c r="B9" s="13">
        <v>2796</v>
      </c>
      <c r="C9" s="14" t="s">
        <v>35</v>
      </c>
      <c r="D9" s="14" t="s">
        <v>36</v>
      </c>
      <c r="E9" s="13" t="s">
        <v>37</v>
      </c>
      <c r="F9" s="15">
        <v>51015</v>
      </c>
      <c r="G9" s="16">
        <v>5</v>
      </c>
      <c r="H9" s="17">
        <v>2.9</v>
      </c>
      <c r="I9" s="18">
        <v>4.5</v>
      </c>
      <c r="J9" s="19">
        <v>4.9000000000000004</v>
      </c>
      <c r="K9" s="20">
        <v>4.7</v>
      </c>
      <c r="L9" s="21">
        <v>4.7</v>
      </c>
      <c r="M9" s="22">
        <v>4.7</v>
      </c>
      <c r="N9" s="23">
        <v>4.7</v>
      </c>
      <c r="O9" s="22">
        <f>N9-H9</f>
        <v>1.8000000000000003</v>
      </c>
      <c r="P9" s="24">
        <f>O9/H9</f>
        <v>0.62068965517241392</v>
      </c>
      <c r="Q9" s="25">
        <f>N9-K9</f>
        <v>0</v>
      </c>
      <c r="R9" s="24">
        <f>Q9/K9</f>
        <v>0</v>
      </c>
      <c r="S9" s="25">
        <f>M9-L9</f>
        <v>0</v>
      </c>
      <c r="T9" s="22">
        <f>N9-M9</f>
        <v>0</v>
      </c>
    </row>
    <row r="10" spans="2:20" x14ac:dyDescent="0.2">
      <c r="B10" s="27">
        <v>2917</v>
      </c>
      <c r="C10" s="28" t="s">
        <v>38</v>
      </c>
      <c r="D10" s="28" t="s">
        <v>39</v>
      </c>
      <c r="E10" s="27" t="s">
        <v>37</v>
      </c>
      <c r="F10" s="29">
        <v>51840</v>
      </c>
      <c r="G10" s="30" t="s">
        <v>40</v>
      </c>
      <c r="H10" s="31">
        <v>2.8</v>
      </c>
      <c r="I10" s="32">
        <v>4.3</v>
      </c>
      <c r="J10" s="33">
        <v>4.7</v>
      </c>
      <c r="K10" s="34">
        <v>4.5</v>
      </c>
      <c r="L10" s="35">
        <v>4.5</v>
      </c>
      <c r="M10" s="36">
        <v>4.5</v>
      </c>
      <c r="N10" s="37">
        <v>4.5</v>
      </c>
      <c r="O10" s="36">
        <f>N10-H10</f>
        <v>1.7000000000000002</v>
      </c>
      <c r="P10" s="38">
        <f>O10/H10</f>
        <v>0.60714285714285721</v>
      </c>
      <c r="Q10" s="39">
        <f>N10-K10</f>
        <v>0</v>
      </c>
      <c r="R10" s="38">
        <f>Q10/K10</f>
        <v>0</v>
      </c>
      <c r="S10" s="39">
        <f>M10-L10</f>
        <v>0</v>
      </c>
      <c r="T10" s="36">
        <f>N10-M10</f>
        <v>0</v>
      </c>
    </row>
    <row r="11" spans="2:20" x14ac:dyDescent="0.2">
      <c r="D11" s="41"/>
      <c r="I11" s="43"/>
      <c r="J11" s="44"/>
      <c r="K11" s="44"/>
      <c r="L11" s="45"/>
      <c r="M11" s="45"/>
      <c r="N11" s="46"/>
      <c r="O11" s="46"/>
      <c r="S11" s="46"/>
    </row>
    <row r="12" spans="2:20" x14ac:dyDescent="0.2">
      <c r="D12" s="41"/>
    </row>
    <row r="13" spans="2:20" x14ac:dyDescent="0.2">
      <c r="C13" s="50" t="s">
        <v>41</v>
      </c>
      <c r="E13" s="50" t="s">
        <v>42</v>
      </c>
      <c r="F13" s="26"/>
      <c r="G13" s="26"/>
      <c r="I13" s="48"/>
      <c r="J13" s="26"/>
      <c r="M13" s="26"/>
    </row>
    <row r="14" spans="2:20" x14ac:dyDescent="0.2">
      <c r="C14" s="41" t="s">
        <v>0</v>
      </c>
      <c r="E14" s="26" t="s">
        <v>43</v>
      </c>
      <c r="F14" s="26"/>
      <c r="G14" s="26"/>
      <c r="I14" s="48"/>
      <c r="J14" s="26"/>
    </row>
    <row r="15" spans="2:20" x14ac:dyDescent="0.2">
      <c r="C15" s="41" t="s">
        <v>1</v>
      </c>
      <c r="E15" s="26" t="s">
        <v>44</v>
      </c>
      <c r="F15" s="26"/>
      <c r="G15" s="26"/>
      <c r="I15" s="48"/>
      <c r="J15" s="26"/>
    </row>
    <row r="16" spans="2:20" x14ac:dyDescent="0.2">
      <c r="C16" s="41" t="s">
        <v>2</v>
      </c>
      <c r="E16" s="26" t="s">
        <v>45</v>
      </c>
      <c r="F16" s="26"/>
      <c r="G16" s="26"/>
      <c r="I16" s="48"/>
      <c r="J16" s="26"/>
    </row>
    <row r="17" spans="3:19" x14ac:dyDescent="0.2">
      <c r="C17" s="41" t="s">
        <v>3</v>
      </c>
      <c r="E17" s="26" t="s">
        <v>46</v>
      </c>
      <c r="F17" s="26"/>
      <c r="G17" s="26"/>
      <c r="I17" s="48"/>
      <c r="J17" s="26"/>
    </row>
    <row r="18" spans="3:19" x14ac:dyDescent="0.2">
      <c r="C18" s="41" t="s">
        <v>4</v>
      </c>
      <c r="E18" s="26" t="s">
        <v>47</v>
      </c>
      <c r="F18" s="26"/>
      <c r="G18" s="26"/>
      <c r="I18" s="48"/>
      <c r="J18" s="26"/>
    </row>
    <row r="19" spans="3:19" x14ac:dyDescent="0.2">
      <c r="C19" s="41" t="s">
        <v>5</v>
      </c>
      <c r="E19" s="26" t="s">
        <v>48</v>
      </c>
      <c r="F19" s="26"/>
      <c r="G19" s="26"/>
      <c r="I19" s="48"/>
      <c r="J19" s="26"/>
    </row>
    <row r="20" spans="3:19" x14ac:dyDescent="0.2">
      <c r="C20" s="41" t="s">
        <v>6</v>
      </c>
      <c r="E20" s="26" t="s">
        <v>49</v>
      </c>
      <c r="F20" s="26"/>
      <c r="G20" s="26"/>
      <c r="I20" s="48"/>
      <c r="J20" s="26"/>
    </row>
    <row r="21" spans="3:19" x14ac:dyDescent="0.2">
      <c r="C21" s="41" t="s">
        <v>7</v>
      </c>
      <c r="E21" s="26" t="s">
        <v>50</v>
      </c>
      <c r="F21" s="26"/>
      <c r="G21" s="26"/>
      <c r="I21" s="48"/>
      <c r="J21" s="26"/>
    </row>
    <row r="22" spans="3:19" x14ac:dyDescent="0.2">
      <c r="C22" s="41" t="s">
        <v>8</v>
      </c>
      <c r="E22" s="26" t="s">
        <v>51</v>
      </c>
      <c r="F22" s="26"/>
      <c r="G22" s="26"/>
      <c r="I22" s="48"/>
      <c r="J22" s="26"/>
      <c r="K22" s="26"/>
    </row>
    <row r="23" spans="3:19" x14ac:dyDescent="0.2">
      <c r="C23" s="41" t="s">
        <v>9</v>
      </c>
      <c r="E23" s="26" t="s">
        <v>52</v>
      </c>
      <c r="F23" s="26"/>
      <c r="G23" s="26"/>
      <c r="I23" s="48"/>
      <c r="J23" s="26"/>
      <c r="K23" s="26"/>
    </row>
    <row r="24" spans="3:19" x14ac:dyDescent="0.2">
      <c r="C24" s="41" t="s">
        <v>53</v>
      </c>
      <c r="E24" s="26" t="s">
        <v>54</v>
      </c>
      <c r="F24" s="26"/>
      <c r="G24" s="26"/>
      <c r="I24" s="48"/>
      <c r="J24" s="26"/>
      <c r="K24" s="26"/>
    </row>
    <row r="25" spans="3:19" x14ac:dyDescent="0.2">
      <c r="C25" s="41" t="s">
        <v>55</v>
      </c>
      <c r="E25" s="26" t="s">
        <v>56</v>
      </c>
      <c r="F25" s="26"/>
      <c r="G25" s="26"/>
      <c r="I25" s="48"/>
      <c r="J25" s="26"/>
      <c r="K25" s="40"/>
    </row>
    <row r="26" spans="3:19" x14ac:dyDescent="0.2">
      <c r="C26" s="41" t="s">
        <v>57</v>
      </c>
      <c r="E26" s="26" t="s">
        <v>58</v>
      </c>
      <c r="F26" s="26"/>
      <c r="G26" s="26"/>
      <c r="I26" s="48"/>
      <c r="J26" s="26"/>
      <c r="K26" s="40"/>
    </row>
    <row r="27" spans="3:19" x14ac:dyDescent="0.2">
      <c r="C27" s="41" t="s">
        <v>59</v>
      </c>
      <c r="E27" t="s">
        <v>60</v>
      </c>
      <c r="F27" s="26"/>
      <c r="G27" s="26"/>
      <c r="K27" s="40"/>
    </row>
    <row r="28" spans="3:19" x14ac:dyDescent="0.2">
      <c r="C28" s="41" t="s">
        <v>61</v>
      </c>
      <c r="E28" s="41" t="s">
        <v>62</v>
      </c>
      <c r="F28" s="26"/>
      <c r="G28" s="26"/>
      <c r="K28" s="40"/>
    </row>
    <row r="29" spans="3:19" s="40" customFormat="1" x14ac:dyDescent="0.2">
      <c r="C29" s="41" t="s">
        <v>63</v>
      </c>
      <c r="E29" t="s">
        <v>64</v>
      </c>
      <c r="F29" s="26"/>
      <c r="G29" s="26"/>
      <c r="I29" s="47"/>
      <c r="J29" s="48"/>
      <c r="L29" s="26"/>
      <c r="O29" s="26"/>
      <c r="P29" s="26"/>
      <c r="Q29" s="26"/>
      <c r="R29" s="26"/>
      <c r="S29" s="26"/>
    </row>
    <row r="30" spans="3:19" s="40" customFormat="1" x14ac:dyDescent="0.2">
      <c r="C30" s="41" t="s">
        <v>65</v>
      </c>
      <c r="E30" s="41" t="s">
        <v>66</v>
      </c>
      <c r="F30" s="26"/>
      <c r="G30" s="26"/>
      <c r="I30" s="47"/>
      <c r="J30" s="48"/>
      <c r="K30" s="48"/>
      <c r="L30" s="26"/>
      <c r="O30" s="26"/>
      <c r="P30" s="26"/>
      <c r="Q30" s="26"/>
      <c r="R30" s="26"/>
      <c r="S30" s="26"/>
    </row>
    <row r="31" spans="3:19" s="40" customFormat="1" x14ac:dyDescent="0.2">
      <c r="C31" s="41" t="s">
        <v>67</v>
      </c>
      <c r="E31" s="26" t="s">
        <v>68</v>
      </c>
      <c r="G31" s="42"/>
      <c r="I31" s="47"/>
      <c r="J31" s="48"/>
      <c r="K31" s="48"/>
      <c r="L31" s="26"/>
      <c r="O31" s="26"/>
      <c r="P31" s="26"/>
      <c r="Q31" s="26"/>
      <c r="R31" s="26"/>
      <c r="S31" s="26"/>
    </row>
    <row r="32" spans="3:19" s="40" customFormat="1" x14ac:dyDescent="0.2">
      <c r="C32" s="41" t="s">
        <v>69</v>
      </c>
      <c r="E32" s="41" t="s">
        <v>70</v>
      </c>
      <c r="G32" s="42"/>
      <c r="I32" s="47"/>
      <c r="J32" s="48"/>
      <c r="K32" s="48"/>
      <c r="L32" s="26"/>
      <c r="O32" s="26"/>
      <c r="P32" s="26"/>
      <c r="Q32" s="26"/>
      <c r="R32" s="26"/>
      <c r="S32" s="26"/>
    </row>
    <row r="34" spans="4:7" x14ac:dyDescent="0.2">
      <c r="D34" s="26"/>
      <c r="E34" s="51"/>
      <c r="F34" s="51"/>
      <c r="G34" s="51"/>
    </row>
  </sheetData>
  <sheetProtection algorithmName="SHA-512" hashValue="6Uu95y+VcuQnLOd0FcRT6rJ9o7o7ThAsQ8NvRXFPpPsRVTUrVT6ZtjUH/x27oSNZe2IthE2iJEu52VcNTx8Uxg==" saltValue="ytQwDmEbhO2NU8w+ArzEUA==" spinCount="100000" sheet="1" objects="1" scenarios="1"/>
  <pageMargins left="0.7" right="0.7" top="1" bottom="1" header="0.55000000000000004" footer="0.55000000000000004"/>
  <pageSetup scale="53" fitToHeight="0" orientation="landscape" horizontalDpi="0" verticalDpi="0"/>
  <headerFooter>
    <oddHeader>&amp;L&amp;K000000Prepared by MIG&amp;C&amp;"Calibri Bold,Bold"&amp;K000000Ex. _____ MIG 61 Selected KY NC SC TN VA County Comparison.xlsx&amp;R&amp;K000000Exhibit MIG 61</oddHeader>
    <oddFooter>&amp;R&amp;K000000Page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MIG 61</vt:lpstr>
      <vt:lpstr>'MIG 61'!Print_Area</vt:lpstr>
      <vt:lpstr>'MIG 61'!Print_Titles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Keefe</dc:creator>
  <cp:lastModifiedBy>Sally Keefe</cp:lastModifiedBy>
  <dcterms:created xsi:type="dcterms:W3CDTF">2023-12-01T01:59:17Z</dcterms:created>
  <dcterms:modified xsi:type="dcterms:W3CDTF">2023-12-01T02:01:11Z</dcterms:modified>
</cp:coreProperties>
</file>