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llykeefe/Desktop/MIG FMMO Cl I/~5 Cl I&amp;II Differentials/~Spreadsheets to USDA/"/>
    </mc:Choice>
  </mc:AlternateContent>
  <xr:revisionPtr revIDLastSave="0" documentId="13_ncr:1_{F85F33F8-6CA3-7A4F-8134-0FFC5CBE04D7}" xr6:coauthVersionLast="47" xr6:coauthVersionMax="47" xr10:uidLastSave="{00000000-0000-0000-0000-000000000000}"/>
  <bookViews>
    <workbookView xWindow="3260" yWindow="1100" windowWidth="26840" windowHeight="15940" xr2:uid="{294317A6-D3AE-CE43-BA84-12B1D8CD1485}"/>
  </bookViews>
  <sheets>
    <sheet name="MIG 54" sheetId="1" r:id="rId1"/>
  </sheets>
  <definedNames>
    <definedName name="_xlnm._FilterDatabase" localSheetId="0" hidden="1">'MIG 54'!$B$2:$T$6</definedName>
    <definedName name="_xlnm.Print_Area" localSheetId="0">'MIG 54'!$B$2:$T$28</definedName>
    <definedName name="_xlnm.Print_Titles" localSheetId="0">'MIG 54'!$2:$2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" i="1" l="1"/>
  <c r="S6" i="1"/>
  <c r="Q6" i="1"/>
  <c r="R6" i="1" s="1"/>
  <c r="O6" i="1"/>
  <c r="P6" i="1" s="1"/>
  <c r="T5" i="1"/>
  <c r="S5" i="1"/>
  <c r="Q5" i="1"/>
  <c r="R5" i="1" s="1"/>
  <c r="O5" i="1"/>
  <c r="P5" i="1" s="1"/>
  <c r="T4" i="1"/>
  <c r="S4" i="1"/>
  <c r="Q4" i="1"/>
  <c r="R4" i="1" s="1"/>
  <c r="O4" i="1"/>
  <c r="P4" i="1" s="1"/>
  <c r="T3" i="1"/>
  <c r="S3" i="1"/>
  <c r="Q3" i="1"/>
  <c r="R3" i="1" s="1"/>
  <c r="O3" i="1"/>
  <c r="P3" i="1" s="1"/>
</calcChain>
</file>

<file path=xl/sharedStrings.xml><?xml version="1.0" encoding="utf-8"?>
<sst xmlns="http://schemas.openxmlformats.org/spreadsheetml/2006/main" count="71" uniqueCount="60">
  <si>
    <t>Row</t>
  </si>
  <si>
    <t>Pool Distributing &amp; Supply Plants</t>
  </si>
  <si>
    <t>County</t>
  </si>
  <si>
    <t>State</t>
  </si>
  <si>
    <t>FIPS</t>
  </si>
  <si>
    <t>FMO</t>
  </si>
  <si>
    <t>Current</t>
  </si>
  <si>
    <t>May '21 Model Estimates</t>
  </si>
  <si>
    <t>Oct '21 Model Estimates</t>
  </si>
  <si>
    <t>UofW v3 Average</t>
  </si>
  <si>
    <t>Proposed Class I
Mar '23</t>
  </si>
  <si>
    <t>New Proposal
May '23</t>
  </si>
  <si>
    <t>Proposal 
#19
Jun '23</t>
  </si>
  <si>
    <t>Difference
Proposal 19
– Current</t>
  </si>
  <si>
    <t>% Change
Proposal 19
v Current</t>
  </si>
  <si>
    <t>Difference
Proposal 19
– UoW Avg</t>
  </si>
  <si>
    <t>% Change
Proposal 19
v UoW Avg</t>
  </si>
  <si>
    <t>Difference
May '23
– Mar '23</t>
  </si>
  <si>
    <t>Difference
Jun '23
– May '23</t>
  </si>
  <si>
    <t>Hiland, Kansas City</t>
  </si>
  <si>
    <t>Jackson</t>
  </si>
  <si>
    <t>MO</t>
  </si>
  <si>
    <t>Hiland, Omaha</t>
  </si>
  <si>
    <t>Douglas</t>
  </si>
  <si>
    <t>NE</t>
  </si>
  <si>
    <t>Hiland, Wichita</t>
  </si>
  <si>
    <t>Sedgwick</t>
  </si>
  <si>
    <t>KS</t>
  </si>
  <si>
    <t>Kroger Jackson, Hutchinson</t>
  </si>
  <si>
    <t>Reno</t>
  </si>
  <si>
    <t>Column</t>
  </si>
  <si>
    <t>Source</t>
  </si>
  <si>
    <t>Reference: Ex. 300 &amp; 301</t>
  </si>
  <si>
    <t>Reference: Ex. 52</t>
  </si>
  <si>
    <t>Ex. 300 &amp; Ex. 301 Col. B</t>
  </si>
  <si>
    <t>Ex. 300 &amp; Ex. 301 Col. C</t>
  </si>
  <si>
    <t>Ex. 300 &amp; Ex. 301 Col. E</t>
  </si>
  <si>
    <t>Ex. 300 &amp; Ex. 301 Col. N</t>
  </si>
  <si>
    <t>Ex. 300 &amp; Ex. 301 Col. I</t>
  </si>
  <si>
    <t>Ex. 300 &amp; Ex. 301 Col. F</t>
  </si>
  <si>
    <t>Ex. 300 &amp; Ex. 301 Col. G</t>
  </si>
  <si>
    <t>Ex. 300 &amp; Ex. 301 Col. L</t>
  </si>
  <si>
    <t>Proposed Class I Mar '23</t>
  </si>
  <si>
    <t>Ex. 300 Col. O</t>
  </si>
  <si>
    <t>New Proposal May '23</t>
  </si>
  <si>
    <t>Ex. 300 Col. S</t>
  </si>
  <si>
    <t>Proposal  #19 Jun '23</t>
  </si>
  <si>
    <t>Ex. 301 Col. O</t>
  </si>
  <si>
    <t>Difference Proposal 19 – Current</t>
  </si>
  <si>
    <t>Calculated: Proposal #19 Jun '23 – Current</t>
  </si>
  <si>
    <t>% Change Proposal 19 v Current</t>
  </si>
  <si>
    <t>Calculated: Difference / Current</t>
  </si>
  <si>
    <t>Difference Proposal 19 – UoW Avg</t>
  </si>
  <si>
    <t>Calculated: Proposal #19 Jun '23 – UofW v3</t>
  </si>
  <si>
    <t>% Change Proposal 19 v UoW Avg</t>
  </si>
  <si>
    <t>Calculated: Difference / UoW v3 Average</t>
  </si>
  <si>
    <t>Difference May '23 – Mar '23</t>
  </si>
  <si>
    <t>Calculated: New Proposal May '23 –- Proposed Class II  Mar '23</t>
  </si>
  <si>
    <t>Difference Jun '23 – May '23</t>
  </si>
  <si>
    <t>Calculated: Proposal #19 Jun '23 – New Proposal May '23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</si>
</sst>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"/>
    <numFmt numFmtId="165" formatCode="&quot;$&quot;#,##0.00"/>
    <numFmt numFmtId="166" formatCode="&quot;$&quot;#,##0.00;[Red]\-&quot;$&quot;#,##0.00"/>
    <numFmt numFmtId="167" formatCode="0%;[Red]\ \ \-0%"/>
  </numFmts>
  <fonts count="5" x14ac:knownFonts="1">
    <font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164" fontId="2" fillId="0" borderId="3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2" fontId="2" fillId="0" borderId="1" xfId="2" applyNumberFormat="1" applyFont="1" applyFill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43" fontId="3" fillId="0" borderId="3" xfId="1" applyFont="1" applyFill="1" applyBorder="1" applyAlignment="1">
      <alignment horizontal="center" wrapText="1"/>
    </xf>
    <xf numFmtId="43" fontId="3" fillId="0" borderId="1" xfId="1" applyFont="1" applyFill="1" applyBorder="1" applyAlignment="1">
      <alignment horizontal="center" wrapText="1"/>
    </xf>
    <xf numFmtId="43" fontId="3" fillId="0" borderId="2" xfId="1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4" fillId="2" borderId="0" xfId="0" applyFont="1" applyFill="1" applyAlignment="1">
      <alignment horizontal="center" vertical="top"/>
    </xf>
    <xf numFmtId="0" fontId="4" fillId="2" borderId="5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vertical="top"/>
    </xf>
    <xf numFmtId="164" fontId="4" fillId="2" borderId="6" xfId="0" applyNumberFormat="1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165" fontId="4" fillId="2" borderId="5" xfId="0" applyNumberFormat="1" applyFont="1" applyFill="1" applyBorder="1" applyAlignment="1">
      <alignment vertical="top"/>
    </xf>
    <xf numFmtId="165" fontId="4" fillId="2" borderId="0" xfId="2" applyNumberFormat="1" applyFont="1" applyFill="1" applyBorder="1" applyAlignment="1">
      <alignment vertical="top"/>
    </xf>
    <xf numFmtId="165" fontId="4" fillId="2" borderId="0" xfId="1" applyNumberFormat="1" applyFont="1" applyFill="1" applyBorder="1" applyAlignment="1">
      <alignment vertical="top"/>
    </xf>
    <xf numFmtId="165" fontId="4" fillId="2" borderId="6" xfId="1" applyNumberFormat="1" applyFont="1" applyFill="1" applyBorder="1" applyAlignment="1">
      <alignment vertical="top"/>
    </xf>
    <xf numFmtId="166" fontId="4" fillId="2" borderId="0" xfId="0" applyNumberFormat="1" applyFont="1" applyFill="1" applyAlignment="1">
      <alignment vertical="top"/>
    </xf>
    <xf numFmtId="166" fontId="4" fillId="2" borderId="5" xfId="0" applyNumberFormat="1" applyFont="1" applyFill="1" applyBorder="1" applyAlignment="1">
      <alignment vertical="top"/>
    </xf>
    <xf numFmtId="167" fontId="4" fillId="2" borderId="0" xfId="3" applyNumberFormat="1" applyFont="1" applyFill="1" applyBorder="1" applyAlignment="1">
      <alignment vertical="top"/>
    </xf>
    <xf numFmtId="166" fontId="4" fillId="2" borderId="6" xfId="0" applyNumberFormat="1" applyFont="1" applyFill="1" applyBorder="1" applyAlignment="1">
      <alignment vertical="top"/>
    </xf>
    <xf numFmtId="0" fontId="4" fillId="0" borderId="0" xfId="0" applyFont="1"/>
    <xf numFmtId="8" fontId="4" fillId="0" borderId="0" xfId="0" applyNumberFormat="1" applyFont="1"/>
    <xf numFmtId="0" fontId="4" fillId="0" borderId="0" xfId="0" applyFont="1" applyAlignment="1">
      <alignment horizontal="center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vertical="top"/>
    </xf>
    <xf numFmtId="164" fontId="4" fillId="0" borderId="6" xfId="0" applyNumberFormat="1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165" fontId="4" fillId="0" borderId="5" xfId="0" applyNumberFormat="1" applyFont="1" applyBorder="1" applyAlignment="1">
      <alignment vertical="top"/>
    </xf>
    <xf numFmtId="165" fontId="4" fillId="0" borderId="0" xfId="2" applyNumberFormat="1" applyFont="1" applyFill="1" applyBorder="1" applyAlignment="1">
      <alignment vertical="top"/>
    </xf>
    <xf numFmtId="165" fontId="4" fillId="0" borderId="0" xfId="1" applyNumberFormat="1" applyFont="1" applyFill="1" applyBorder="1" applyAlignment="1">
      <alignment vertical="top"/>
    </xf>
    <xf numFmtId="165" fontId="4" fillId="0" borderId="6" xfId="1" applyNumberFormat="1" applyFont="1" applyFill="1" applyBorder="1" applyAlignment="1">
      <alignment vertical="top"/>
    </xf>
    <xf numFmtId="166" fontId="4" fillId="0" borderId="0" xfId="0" applyNumberFormat="1" applyFont="1" applyAlignment="1">
      <alignment vertical="top"/>
    </xf>
    <xf numFmtId="166" fontId="4" fillId="0" borderId="5" xfId="0" applyNumberFormat="1" applyFont="1" applyBorder="1" applyAlignment="1">
      <alignment vertical="top"/>
    </xf>
    <xf numFmtId="167" fontId="4" fillId="0" borderId="0" xfId="3" applyNumberFormat="1" applyFont="1" applyFill="1" applyBorder="1" applyAlignment="1">
      <alignment vertical="top"/>
    </xf>
    <xf numFmtId="166" fontId="4" fillId="0" borderId="6" xfId="0" applyNumberFormat="1" applyFont="1" applyBorder="1" applyAlignment="1">
      <alignment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/>
    <xf numFmtId="165" fontId="4" fillId="0" borderId="0" xfId="2" applyNumberFormat="1" applyFont="1" applyFill="1" applyBorder="1"/>
    <xf numFmtId="165" fontId="4" fillId="0" borderId="0" xfId="1" applyNumberFormat="1" applyFont="1" applyFill="1" applyBorder="1"/>
    <xf numFmtId="166" fontId="4" fillId="0" borderId="0" xfId="0" applyNumberFormat="1" applyFont="1"/>
    <xf numFmtId="2" fontId="4" fillId="0" borderId="0" xfId="0" applyNumberFormat="1" applyFont="1"/>
    <xf numFmtId="2" fontId="4" fillId="0" borderId="0" xfId="2" applyNumberFormat="1" applyFont="1" applyFill="1" applyBorder="1"/>
    <xf numFmtId="43" fontId="4" fillId="0" borderId="0" xfId="1" applyFont="1" applyFill="1" applyBorder="1"/>
    <xf numFmtId="0" fontId="3" fillId="0" borderId="0" xfId="0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BD7E1-48B8-9542-9A33-8EE73EA8CF10}">
  <sheetPr>
    <pageSetUpPr fitToPage="1"/>
  </sheetPr>
  <dimension ref="B2:V36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baseColWidth="10" defaultColWidth="8.83203125" defaultRowHeight="16" x14ac:dyDescent="0.2"/>
  <cols>
    <col min="1" max="1" width="2.83203125" style="27" customWidth="1"/>
    <col min="2" max="2" width="7.83203125" style="42" customWidth="1"/>
    <col min="3" max="3" width="31.1640625" style="43" bestFit="1" customWidth="1"/>
    <col min="4" max="4" width="12.5" style="42" customWidth="1"/>
    <col min="5" max="5" width="10.5" style="27" customWidth="1"/>
    <col min="6" max="6" width="10.33203125" style="42" bestFit="1" customWidth="1"/>
    <col min="7" max="7" width="7.83203125" style="44" customWidth="1"/>
    <col min="8" max="8" width="9.83203125" style="42" customWidth="1"/>
    <col min="9" max="9" width="9.83203125" style="49" customWidth="1"/>
    <col min="10" max="11" width="9.83203125" style="50" customWidth="1"/>
    <col min="12" max="12" width="9.83203125" style="27" customWidth="1"/>
    <col min="13" max="13" width="9.83203125" style="51" customWidth="1"/>
    <col min="14" max="14" width="9.83203125" style="27" customWidth="1"/>
    <col min="15" max="15" width="11.33203125" style="27" customWidth="1"/>
    <col min="16" max="18" width="10.83203125" style="27" customWidth="1"/>
    <col min="19" max="19" width="11.33203125" style="27" customWidth="1"/>
    <col min="20" max="20" width="10.83203125" style="27" customWidth="1"/>
    <col min="21" max="16384" width="8.83203125" style="27"/>
  </cols>
  <sheetData>
    <row r="2" spans="2:22" s="13" customFormat="1" ht="51" x14ac:dyDescent="0.2">
      <c r="B2" s="1" t="s">
        <v>0</v>
      </c>
      <c r="C2" s="2" t="s">
        <v>1</v>
      </c>
      <c r="D2" s="3" t="s">
        <v>2</v>
      </c>
      <c r="E2" s="1" t="s">
        <v>3</v>
      </c>
      <c r="F2" s="4" t="s">
        <v>4</v>
      </c>
      <c r="G2" s="5" t="s">
        <v>5</v>
      </c>
      <c r="H2" s="6" t="s">
        <v>6</v>
      </c>
      <c r="I2" s="7" t="s">
        <v>7</v>
      </c>
      <c r="J2" s="7" t="s">
        <v>8</v>
      </c>
      <c r="K2" s="8" t="s">
        <v>9</v>
      </c>
      <c r="L2" s="9" t="s">
        <v>10</v>
      </c>
      <c r="M2" s="10" t="s">
        <v>11</v>
      </c>
      <c r="N2" s="11" t="s">
        <v>12</v>
      </c>
      <c r="O2" s="5" t="s">
        <v>13</v>
      </c>
      <c r="P2" s="1" t="s">
        <v>14</v>
      </c>
      <c r="Q2" s="5" t="s">
        <v>15</v>
      </c>
      <c r="R2" s="1" t="s">
        <v>16</v>
      </c>
      <c r="S2" s="5" t="s">
        <v>17</v>
      </c>
      <c r="T2" s="12" t="s">
        <v>18</v>
      </c>
    </row>
    <row r="3" spans="2:22" x14ac:dyDescent="0.2">
      <c r="B3" s="14">
        <v>1497</v>
      </c>
      <c r="C3" s="15" t="s">
        <v>19</v>
      </c>
      <c r="D3" s="16" t="s">
        <v>20</v>
      </c>
      <c r="E3" s="14" t="s">
        <v>21</v>
      </c>
      <c r="F3" s="17">
        <v>29095</v>
      </c>
      <c r="G3" s="18">
        <v>32</v>
      </c>
      <c r="H3" s="19">
        <v>2</v>
      </c>
      <c r="I3" s="20">
        <v>3.2</v>
      </c>
      <c r="J3" s="20">
        <v>3.5</v>
      </c>
      <c r="K3" s="21">
        <v>3.35</v>
      </c>
      <c r="L3" s="22">
        <v>3.7</v>
      </c>
      <c r="M3" s="23">
        <v>3.35</v>
      </c>
      <c r="N3" s="24">
        <v>3.35</v>
      </c>
      <c r="O3" s="23">
        <f t="shared" ref="O3:O6" si="0">N3-H3</f>
        <v>1.35</v>
      </c>
      <c r="P3" s="25">
        <f t="shared" ref="P3:P6" si="1">O3/H3</f>
        <v>0.67500000000000004</v>
      </c>
      <c r="Q3" s="26">
        <f t="shared" ref="Q3:Q6" si="2">N3-K3</f>
        <v>0</v>
      </c>
      <c r="R3" s="25">
        <f>Q3/K3</f>
        <v>0</v>
      </c>
      <c r="S3" s="26">
        <f>M3-L3</f>
        <v>-0.35000000000000009</v>
      </c>
      <c r="T3" s="23">
        <f>N3-M3</f>
        <v>0</v>
      </c>
      <c r="V3" s="28"/>
    </row>
    <row r="4" spans="2:22" x14ac:dyDescent="0.2">
      <c r="B4" s="29">
        <v>1648</v>
      </c>
      <c r="C4" s="30" t="s">
        <v>22</v>
      </c>
      <c r="D4" s="31" t="s">
        <v>23</v>
      </c>
      <c r="E4" s="29" t="s">
        <v>24</v>
      </c>
      <c r="F4" s="32">
        <v>31055</v>
      </c>
      <c r="G4" s="33">
        <v>32</v>
      </c>
      <c r="H4" s="34">
        <v>1.85</v>
      </c>
      <c r="I4" s="35">
        <v>2.5</v>
      </c>
      <c r="J4" s="35">
        <v>2.7</v>
      </c>
      <c r="K4" s="36">
        <v>2.6</v>
      </c>
      <c r="L4" s="37">
        <v>3.2</v>
      </c>
      <c r="M4" s="38">
        <v>3</v>
      </c>
      <c r="N4" s="39">
        <v>3</v>
      </c>
      <c r="O4" s="38">
        <f t="shared" si="0"/>
        <v>1.1499999999999999</v>
      </c>
      <c r="P4" s="40">
        <f t="shared" si="1"/>
        <v>0.62162162162162149</v>
      </c>
      <c r="Q4" s="41">
        <f t="shared" si="2"/>
        <v>0.39999999999999991</v>
      </c>
      <c r="R4" s="40">
        <f t="shared" ref="R4:R6" si="3">Q4/K4</f>
        <v>0.1538461538461538</v>
      </c>
      <c r="S4" s="41">
        <f>M4-L4</f>
        <v>-0.20000000000000018</v>
      </c>
      <c r="T4" s="38">
        <f>N4-M4</f>
        <v>0</v>
      </c>
      <c r="V4" s="28"/>
    </row>
    <row r="5" spans="2:22" x14ac:dyDescent="0.2">
      <c r="B5" s="14">
        <v>941</v>
      </c>
      <c r="C5" s="15" t="s">
        <v>25</v>
      </c>
      <c r="D5" s="16" t="s">
        <v>26</v>
      </c>
      <c r="E5" s="14" t="s">
        <v>27</v>
      </c>
      <c r="F5" s="17">
        <v>20173</v>
      </c>
      <c r="G5" s="18">
        <v>32</v>
      </c>
      <c r="H5" s="19">
        <v>2.2000000000000002</v>
      </c>
      <c r="I5" s="20">
        <v>2.8</v>
      </c>
      <c r="J5" s="20">
        <v>3.1</v>
      </c>
      <c r="K5" s="21">
        <v>2.95</v>
      </c>
      <c r="L5" s="22">
        <v>3.85</v>
      </c>
      <c r="M5" s="23">
        <v>3.85</v>
      </c>
      <c r="N5" s="24">
        <v>3.85</v>
      </c>
      <c r="O5" s="23">
        <f t="shared" si="0"/>
        <v>1.65</v>
      </c>
      <c r="P5" s="25">
        <f t="shared" si="1"/>
        <v>0.74999999999999989</v>
      </c>
      <c r="Q5" s="26">
        <f t="shared" si="2"/>
        <v>0.89999999999999991</v>
      </c>
      <c r="R5" s="25">
        <f t="shared" si="3"/>
        <v>0.30508474576271183</v>
      </c>
      <c r="S5" s="26">
        <f t="shared" ref="S5:T6" si="4">M5-L5</f>
        <v>0</v>
      </c>
      <c r="T5" s="23">
        <f t="shared" si="4"/>
        <v>0</v>
      </c>
      <c r="V5" s="28"/>
    </row>
    <row r="6" spans="2:22" x14ac:dyDescent="0.2">
      <c r="B6" s="29">
        <v>932</v>
      </c>
      <c r="C6" s="30" t="s">
        <v>28</v>
      </c>
      <c r="D6" s="31" t="s">
        <v>29</v>
      </c>
      <c r="E6" s="29" t="s">
        <v>27</v>
      </c>
      <c r="F6" s="32">
        <v>20155</v>
      </c>
      <c r="G6" s="33">
        <v>32</v>
      </c>
      <c r="H6" s="34">
        <v>2.2000000000000002</v>
      </c>
      <c r="I6" s="35">
        <v>2.7</v>
      </c>
      <c r="J6" s="35">
        <v>2.9</v>
      </c>
      <c r="K6" s="36">
        <v>2.8</v>
      </c>
      <c r="L6" s="37">
        <v>3.85</v>
      </c>
      <c r="M6" s="38">
        <v>3.85</v>
      </c>
      <c r="N6" s="39">
        <v>3.85</v>
      </c>
      <c r="O6" s="38">
        <f t="shared" si="0"/>
        <v>1.65</v>
      </c>
      <c r="P6" s="40">
        <f t="shared" si="1"/>
        <v>0.74999999999999989</v>
      </c>
      <c r="Q6" s="41">
        <f t="shared" si="2"/>
        <v>1.0500000000000003</v>
      </c>
      <c r="R6" s="40">
        <f t="shared" si="3"/>
        <v>0.37500000000000011</v>
      </c>
      <c r="S6" s="41">
        <f t="shared" si="4"/>
        <v>0</v>
      </c>
      <c r="T6" s="38">
        <f t="shared" si="4"/>
        <v>0</v>
      </c>
      <c r="V6" s="28"/>
    </row>
    <row r="7" spans="2:22" x14ac:dyDescent="0.2">
      <c r="D7" s="43"/>
      <c r="I7" s="45"/>
      <c r="J7" s="46"/>
      <c r="K7" s="46"/>
      <c r="L7" s="47"/>
      <c r="M7" s="47"/>
      <c r="N7" s="48"/>
      <c r="O7" s="48"/>
      <c r="S7" s="48"/>
    </row>
    <row r="8" spans="2:22" x14ac:dyDescent="0.2">
      <c r="D8" s="43"/>
    </row>
    <row r="9" spans="2:22" x14ac:dyDescent="0.2">
      <c r="C9" s="52" t="s">
        <v>30</v>
      </c>
      <c r="E9" s="52" t="s">
        <v>31</v>
      </c>
      <c r="F9" s="27"/>
      <c r="G9" s="27"/>
      <c r="I9" s="50"/>
      <c r="J9" s="27"/>
    </row>
    <row r="10" spans="2:22" x14ac:dyDescent="0.2">
      <c r="C10" s="43" t="s">
        <v>0</v>
      </c>
      <c r="E10" s="27" t="s">
        <v>32</v>
      </c>
      <c r="F10" s="27"/>
      <c r="G10" s="27"/>
      <c r="I10" s="50"/>
      <c r="J10" s="27"/>
    </row>
    <row r="11" spans="2:22" x14ac:dyDescent="0.2">
      <c r="C11" s="43" t="s">
        <v>1</v>
      </c>
      <c r="E11" s="27" t="s">
        <v>33</v>
      </c>
      <c r="F11" s="27"/>
      <c r="G11" s="27"/>
      <c r="I11" s="50"/>
      <c r="J11" s="27"/>
    </row>
    <row r="12" spans="2:22" x14ac:dyDescent="0.2">
      <c r="C12" s="43" t="s">
        <v>2</v>
      </c>
      <c r="E12" s="27" t="s">
        <v>34</v>
      </c>
      <c r="F12" s="27"/>
      <c r="G12" s="27"/>
      <c r="I12" s="50"/>
      <c r="J12" s="27"/>
    </row>
    <row r="13" spans="2:22" x14ac:dyDescent="0.2">
      <c r="C13" s="43" t="s">
        <v>3</v>
      </c>
      <c r="E13" s="27" t="s">
        <v>35</v>
      </c>
      <c r="F13" s="27"/>
      <c r="G13" s="27"/>
      <c r="I13" s="50"/>
      <c r="J13" s="27"/>
      <c r="S13"/>
    </row>
    <row r="14" spans="2:22" x14ac:dyDescent="0.2">
      <c r="C14" s="43" t="s">
        <v>4</v>
      </c>
      <c r="E14" s="27" t="s">
        <v>36</v>
      </c>
      <c r="F14" s="27"/>
      <c r="G14" s="27"/>
      <c r="I14" s="50"/>
      <c r="J14" s="27"/>
      <c r="S14"/>
    </row>
    <row r="15" spans="2:22" x14ac:dyDescent="0.2">
      <c r="C15" s="43" t="s">
        <v>5</v>
      </c>
      <c r="E15" s="27" t="s">
        <v>37</v>
      </c>
      <c r="F15" s="27"/>
      <c r="G15" s="27"/>
      <c r="I15" s="50"/>
      <c r="J15" s="27"/>
      <c r="Q15"/>
      <c r="S15"/>
    </row>
    <row r="16" spans="2:22" x14ac:dyDescent="0.2">
      <c r="C16" s="43" t="s">
        <v>6</v>
      </c>
      <c r="E16" s="27" t="s">
        <v>38</v>
      </c>
      <c r="F16" s="27"/>
      <c r="G16" s="27"/>
      <c r="I16" s="50"/>
      <c r="J16" s="27"/>
      <c r="Q16"/>
      <c r="S16"/>
    </row>
    <row r="17" spans="2:22" x14ac:dyDescent="0.2">
      <c r="C17" s="43" t="s">
        <v>7</v>
      </c>
      <c r="E17" s="27" t="s">
        <v>39</v>
      </c>
      <c r="F17" s="27"/>
      <c r="G17" s="27"/>
      <c r="I17" s="50"/>
      <c r="J17" s="27"/>
      <c r="Q17"/>
      <c r="S17"/>
    </row>
    <row r="18" spans="2:22" x14ac:dyDescent="0.2">
      <c r="C18" s="43" t="s">
        <v>8</v>
      </c>
      <c r="E18" s="27" t="s">
        <v>40</v>
      </c>
      <c r="F18" s="27"/>
      <c r="G18" s="27"/>
      <c r="I18" s="50"/>
      <c r="J18" s="27"/>
      <c r="K18" s="27"/>
      <c r="Q18"/>
      <c r="S18"/>
    </row>
    <row r="19" spans="2:22" x14ac:dyDescent="0.2">
      <c r="C19" s="43" t="s">
        <v>9</v>
      </c>
      <c r="E19" s="27" t="s">
        <v>41</v>
      </c>
      <c r="F19" s="27"/>
      <c r="G19" s="27"/>
      <c r="I19" s="50"/>
      <c r="J19" s="27"/>
      <c r="K19" s="27"/>
      <c r="M19" s="27"/>
      <c r="O19" s="44"/>
    </row>
    <row r="20" spans="2:22" x14ac:dyDescent="0.2">
      <c r="C20" s="43" t="s">
        <v>42</v>
      </c>
      <c r="E20" s="27" t="s">
        <v>43</v>
      </c>
      <c r="F20" s="27"/>
      <c r="G20" s="27"/>
      <c r="I20" s="50"/>
      <c r="J20" s="27"/>
      <c r="K20" s="27"/>
      <c r="M20" s="27"/>
    </row>
    <row r="21" spans="2:22" x14ac:dyDescent="0.2">
      <c r="C21" s="43" t="s">
        <v>44</v>
      </c>
      <c r="E21" s="27" t="s">
        <v>45</v>
      </c>
      <c r="F21" s="27"/>
      <c r="G21" s="27"/>
      <c r="I21" s="50"/>
      <c r="J21" s="27"/>
      <c r="K21" s="27"/>
      <c r="M21" s="27"/>
    </row>
    <row r="22" spans="2:22" x14ac:dyDescent="0.2">
      <c r="C22" s="43" t="s">
        <v>46</v>
      </c>
      <c r="E22" s="27" t="s">
        <v>47</v>
      </c>
      <c r="F22" s="27"/>
      <c r="G22" s="27"/>
      <c r="I22" s="50"/>
      <c r="J22" s="27"/>
      <c r="K22" s="27"/>
      <c r="M22" s="27"/>
    </row>
    <row r="23" spans="2:22" x14ac:dyDescent="0.2">
      <c r="C23" s="43" t="s">
        <v>48</v>
      </c>
      <c r="E23" t="s">
        <v>49</v>
      </c>
      <c r="F23" s="27"/>
      <c r="G23" s="27"/>
      <c r="L23" s="50"/>
      <c r="M23" s="50"/>
    </row>
    <row r="24" spans="2:22" x14ac:dyDescent="0.2">
      <c r="C24" s="43" t="s">
        <v>50</v>
      </c>
      <c r="E24" s="43" t="s">
        <v>51</v>
      </c>
      <c r="F24" s="27"/>
      <c r="G24" s="27"/>
    </row>
    <row r="25" spans="2:22" s="42" customFormat="1" x14ac:dyDescent="0.2">
      <c r="C25" s="43" t="s">
        <v>52</v>
      </c>
      <c r="E25" t="s">
        <v>53</v>
      </c>
      <c r="F25" s="27"/>
      <c r="G25" s="27"/>
      <c r="I25" s="49"/>
      <c r="J25" s="50"/>
      <c r="K25" s="50"/>
      <c r="L25" s="27"/>
      <c r="M25" s="51"/>
      <c r="N25" s="27"/>
      <c r="O25" s="27"/>
      <c r="P25" s="27"/>
      <c r="Q25" s="27"/>
      <c r="R25" s="27"/>
      <c r="S25" s="27"/>
      <c r="T25" s="27"/>
      <c r="U25" s="27"/>
      <c r="V25" s="27"/>
    </row>
    <row r="26" spans="2:22" s="42" customFormat="1" x14ac:dyDescent="0.2">
      <c r="C26" s="43" t="s">
        <v>54</v>
      </c>
      <c r="E26" s="43" t="s">
        <v>55</v>
      </c>
      <c r="F26" s="27"/>
      <c r="G26" s="27"/>
      <c r="I26" s="49"/>
      <c r="J26" s="50"/>
      <c r="K26" s="50"/>
      <c r="L26" s="27"/>
      <c r="M26" s="51"/>
      <c r="N26" s="27"/>
      <c r="O26" s="27"/>
      <c r="P26" s="27"/>
      <c r="Q26" s="27"/>
      <c r="R26" s="27"/>
      <c r="S26" s="27"/>
      <c r="T26" s="27"/>
      <c r="U26" s="27"/>
      <c r="V26" s="27"/>
    </row>
    <row r="27" spans="2:22" s="42" customFormat="1" x14ac:dyDescent="0.2">
      <c r="C27" s="43" t="s">
        <v>56</v>
      </c>
      <c r="E27" s="27" t="s">
        <v>57</v>
      </c>
      <c r="G27" s="44"/>
      <c r="I27" s="49"/>
      <c r="J27" s="50"/>
      <c r="K27" s="50"/>
      <c r="L27" s="27"/>
      <c r="M27" s="51"/>
      <c r="N27" s="27"/>
      <c r="O27" s="27"/>
      <c r="P27" s="27"/>
      <c r="Q27" s="27"/>
      <c r="R27" s="27"/>
      <c r="S27" s="27"/>
      <c r="T27" s="27"/>
      <c r="U27" s="27"/>
      <c r="V27" s="27"/>
    </row>
    <row r="28" spans="2:22" s="42" customFormat="1" x14ac:dyDescent="0.2">
      <c r="C28" s="43" t="s">
        <v>58</v>
      </c>
      <c r="E28" s="43" t="s">
        <v>59</v>
      </c>
      <c r="G28" s="44"/>
      <c r="I28" s="49"/>
      <c r="J28" s="50"/>
      <c r="K28" s="50"/>
      <c r="L28" s="27"/>
      <c r="M28" s="51"/>
      <c r="N28" s="27"/>
      <c r="O28" s="27"/>
      <c r="P28" s="27"/>
      <c r="Q28" s="27"/>
      <c r="R28" s="27"/>
      <c r="S28" s="27"/>
      <c r="T28" s="27"/>
      <c r="U28" s="27"/>
      <c r="V28" s="27"/>
    </row>
    <row r="32" spans="2:22" x14ac:dyDescent="0.2">
      <c r="B32" s="43"/>
      <c r="C32" s="27"/>
      <c r="F32" s="44"/>
      <c r="G32" s="50"/>
      <c r="H32" s="27"/>
      <c r="I32" s="42"/>
      <c r="J32" s="49"/>
    </row>
    <row r="33" spans="2:10" x14ac:dyDescent="0.2">
      <c r="B33" s="43"/>
      <c r="C33"/>
      <c r="F33" s="44"/>
      <c r="G33" s="50"/>
      <c r="H33" s="27"/>
      <c r="I33" s="42"/>
      <c r="J33" s="49"/>
    </row>
    <row r="34" spans="2:10" x14ac:dyDescent="0.2">
      <c r="B34" s="43"/>
      <c r="C34" s="27"/>
      <c r="F34" s="44"/>
      <c r="G34" s="50"/>
      <c r="H34" s="27"/>
      <c r="I34" s="42"/>
      <c r="J34" s="49"/>
    </row>
    <row r="35" spans="2:10" x14ac:dyDescent="0.2">
      <c r="B35" s="43"/>
      <c r="C35"/>
      <c r="F35" s="44"/>
      <c r="G35" s="50"/>
      <c r="H35" s="27"/>
      <c r="I35" s="42"/>
      <c r="J35" s="49"/>
    </row>
    <row r="36" spans="2:10" x14ac:dyDescent="0.2">
      <c r="B36" s="43"/>
      <c r="C36"/>
      <c r="F36" s="44"/>
      <c r="G36" s="50"/>
      <c r="H36" s="27"/>
      <c r="I36" s="42"/>
      <c r="J36" s="49"/>
    </row>
  </sheetData>
  <sheetProtection algorithmName="SHA-512" hashValue="F5KwMlDoXl/tQgD818ckrW2N372B0M7ssNtY93rw8M3dzHwSToZMT6etmD/mt6+w3+IwhxpQyt2C43B/MhnfwQ==" saltValue="tkGlX3aBe8LXEfSAIt4SLg==" spinCount="100000" sheet="1" objects="1" scenarios="1"/>
  <pageMargins left="0.7" right="0.7" top="1" bottom="1" header="0.55000000000000004" footer="0.55000000000000004"/>
  <pageSetup scale="53" fitToHeight="0" orientation="landscape" horizontalDpi="0" verticalDpi="0"/>
  <headerFooter>
    <oddHeader>&amp;L&amp;K000000Prepared by MIG&amp;C&amp;"Calibri Bold,Bold"&amp;K000000Ex. _____ MIG 54 Selected FMMO 32 Central County Comparison.xlsx&amp;R&amp;K000000Exhibit MIG 54</oddHeader>
    <oddFooter>&amp;R&amp;K000000Page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MIG 54</vt:lpstr>
      <vt:lpstr>'MIG 54'!Print_Area</vt:lpstr>
      <vt:lpstr>'MIG 54'!Print_Titles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Keefe</dc:creator>
  <cp:lastModifiedBy>Sally Keefe</cp:lastModifiedBy>
  <dcterms:created xsi:type="dcterms:W3CDTF">2023-11-28T01:18:50Z</dcterms:created>
  <dcterms:modified xsi:type="dcterms:W3CDTF">2023-11-28T01:21:10Z</dcterms:modified>
</cp:coreProperties>
</file>