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nathaniel_phillips-sylvain_usda_gov/Documents/Desktop/Yearly/Published Files/"/>
    </mc:Choice>
  </mc:AlternateContent>
  <xr:revisionPtr revIDLastSave="1" documentId="8_{6DDAE236-5871-4D89-9AE0-DF19413AEFC7}" xr6:coauthVersionLast="47" xr6:coauthVersionMax="47" xr10:uidLastSave="{53D9EAB9-FE7E-4E53-AE18-FC6ED85093B3}"/>
  <bookViews>
    <workbookView xWindow="1800" yWindow="420" windowWidth="20376" windowHeight="10632" xr2:uid="{9876F4EF-A613-4A8C-8B75-6486DBBA18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  <c r="D57" i="1"/>
  <c r="B57" i="1"/>
  <c r="H12" i="1" l="1"/>
  <c r="H11" i="1"/>
  <c r="H8" i="1"/>
  <c r="C70" i="1"/>
  <c r="C83" i="1"/>
  <c r="G26" i="1"/>
  <c r="B83" i="1"/>
  <c r="G24" i="1"/>
  <c r="G27" i="1"/>
  <c r="H10" i="1"/>
  <c r="D83" i="1"/>
  <c r="D16" i="1"/>
  <c r="G23" i="1"/>
  <c r="H7" i="1"/>
  <c r="B29" i="1"/>
  <c r="E70" i="1"/>
  <c r="H9" i="1"/>
  <c r="F29" i="1"/>
  <c r="F83" i="1"/>
  <c r="F70" i="1"/>
  <c r="B70" i="1"/>
  <c r="D70" i="1"/>
  <c r="G25" i="1"/>
  <c r="E29" i="1"/>
  <c r="D29" i="1"/>
  <c r="C29" i="1"/>
  <c r="E16" i="1"/>
  <c r="F16" i="1"/>
  <c r="H14" i="1"/>
  <c r="H13" i="1"/>
  <c r="C16" i="1"/>
  <c r="B16" i="1"/>
  <c r="D72" i="1" l="1"/>
  <c r="C85" i="1"/>
  <c r="F72" i="1"/>
  <c r="E31" i="1"/>
  <c r="E72" i="1"/>
  <c r="F85" i="1"/>
  <c r="B85" i="1"/>
  <c r="E85" i="1"/>
  <c r="D85" i="1"/>
  <c r="B72" i="1"/>
  <c r="C31" i="1"/>
  <c r="C72" i="1"/>
  <c r="D31" i="1"/>
  <c r="F31" i="1"/>
  <c r="B31" i="1"/>
  <c r="D18" i="1"/>
  <c r="C18" i="1"/>
  <c r="F18" i="1"/>
  <c r="B18" i="1"/>
  <c r="E18" i="1"/>
</calcChain>
</file>

<file path=xl/sharedStrings.xml><?xml version="1.0" encoding="utf-8"?>
<sst xmlns="http://schemas.openxmlformats.org/spreadsheetml/2006/main" count="117" uniqueCount="48">
  <si>
    <t>Date Range of Report</t>
  </si>
  <si>
    <t>to</t>
  </si>
  <si>
    <t>Beef Grade Volume Information</t>
  </si>
  <si>
    <t>Quality Grade</t>
  </si>
  <si>
    <t>Yield Grade 1</t>
  </si>
  <si>
    <t>Yield Grade 2</t>
  </si>
  <si>
    <t>Yield Grade 3</t>
  </si>
  <si>
    <t>Yield Grade 4</t>
  </si>
  <si>
    <t>Yield Grade 5</t>
  </si>
  <si>
    <t>Quality Grade Only</t>
  </si>
  <si>
    <t>Total Quality Graded</t>
  </si>
  <si>
    <t>Percent of All Quality Graded</t>
  </si>
  <si>
    <t>Percent of Total Steer and Heifer Offered</t>
  </si>
  <si>
    <t>Total Yield Graded</t>
  </si>
  <si>
    <t>Prime</t>
  </si>
  <si>
    <t>Choice</t>
  </si>
  <si>
    <t xml:space="preserve">Select </t>
  </si>
  <si>
    <t>Standard</t>
  </si>
  <si>
    <t>Commercial</t>
  </si>
  <si>
    <t>Utility</t>
  </si>
  <si>
    <t>Cutter</t>
  </si>
  <si>
    <t>Canner</t>
  </si>
  <si>
    <t>Yield Grade Only</t>
  </si>
  <si>
    <t>Percent of All Yield Graded</t>
  </si>
  <si>
    <t xml:space="preserve"> of Federal Inspected Steer and Heifers offered represents total Steers and Heifers graded.</t>
  </si>
  <si>
    <t xml:space="preserve"> of Federal Inspected Cows offered represents total Cows graded.</t>
  </si>
  <si>
    <t xml:space="preserve"> of Federal Inspected Beef offered represents total Beef (Steers, Heifers, and Cows) graded.</t>
  </si>
  <si>
    <t>of Beef Quality graded (Prime, Choice, Select, Standard) of total Steers/Heifers offered.</t>
  </si>
  <si>
    <t>of Beef Yield graded (1 - 5) of Steers/Heifers offered.</t>
  </si>
  <si>
    <t>The following information reflects the grade volume percentages computed against the national harvest</t>
  </si>
  <si>
    <t>Lamb and Mutton Grade Volume Information</t>
  </si>
  <si>
    <t>Good</t>
  </si>
  <si>
    <t>Cull</t>
  </si>
  <si>
    <t xml:space="preserve"> of Federal Inspected Lamb offered represents total Lambs Graded.</t>
  </si>
  <si>
    <t>Veal and Calf Grade Volume Information</t>
  </si>
  <si>
    <t>Total Graded</t>
  </si>
  <si>
    <t>Percent of Total Graded</t>
  </si>
  <si>
    <t xml:space="preserve"> of Federal Veal and Calf offered represents total Veal and Calf graded</t>
  </si>
  <si>
    <t>Beef Quality Grade Comparison</t>
  </si>
  <si>
    <t>Beef Yield Grade Comparison</t>
  </si>
  <si>
    <t>Lamb Quality Grade Comparison</t>
  </si>
  <si>
    <t>Lamb Yield Grade Comparison</t>
  </si>
  <si>
    <t>There is no grade volume of Bull/Bullock or Pork in the currrent reporting period.</t>
  </si>
  <si>
    <t>Veal and Calf Quality Grade Comparison</t>
  </si>
  <si>
    <t>National Summary of Meats Graded (Head Graded)</t>
  </si>
  <si>
    <t>National Summary of Meats Graded (Pounds in Thousands)</t>
  </si>
  <si>
    <t>12/31/2023</t>
  </si>
  <si>
    <t>12/28/2024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</si>
</sst>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1"/>
      <name val="Microsoft Sans Serif"/>
      <family val="2"/>
    </font>
    <font>
      <sz val="11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15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10.6679182069402</c:v>
              </c:pt>
              <c:pt idx="1">
                <c:v>74.979104240112704</c:v>
              </c:pt>
              <c:pt idx="2">
                <c:v>14.112506646904727</c:v>
              </c:pt>
            </c:numLit>
          </c:val>
          <c:extLst>
            <c:ext xmlns:c16="http://schemas.microsoft.com/office/drawing/2014/chart" uri="{C3380CC4-5D6E-409C-BE32-E72D297353CC}">
              <c16:uniqueId val="{00000000-5A31-4157-9C88-A485A3A874EF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9.2247837993942028</c:v>
              </c:pt>
              <c:pt idx="1">
                <c:v>75.037825225376238</c:v>
              </c:pt>
              <c:pt idx="2">
                <c:v>15.096231627503849</c:v>
              </c:pt>
            </c:numLit>
          </c:val>
          <c:extLst>
            <c:ext xmlns:c16="http://schemas.microsoft.com/office/drawing/2014/chart" uri="{C3380CC4-5D6E-409C-BE32-E72D297353CC}">
              <c16:uniqueId val="{00000001-5A31-4157-9C88-A485A3A874EF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Select</c:v>
              </c:pt>
            </c:strLit>
          </c:cat>
          <c:val>
            <c:numLit>
              <c:formatCode>General</c:formatCode>
              <c:ptCount val="3"/>
              <c:pt idx="0">
                <c:v>9.3916666666666657</c:v>
              </c:pt>
              <c:pt idx="1">
                <c:v>75</c:v>
              </c:pt>
              <c:pt idx="2">
                <c:v>15.308333333333332</c:v>
              </c:pt>
            </c:numLit>
          </c:val>
          <c:extLst>
            <c:ext xmlns:c16="http://schemas.microsoft.com/office/drawing/2014/chart" uri="{C3380CC4-5D6E-409C-BE32-E72D297353CC}">
              <c16:uniqueId val="{00000002-5A31-4157-9C88-A485A3A87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80400"/>
        <c:axId val="199284880"/>
      </c:barChart>
      <c:catAx>
        <c:axId val="1992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28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280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Beef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2.2354764602354469</c:v>
              </c:pt>
              <c:pt idx="1">
                <c:v>20.306962532364505</c:v>
              </c:pt>
              <c:pt idx="2">
                <c:v>55.17903846456251</c:v>
              </c:pt>
              <c:pt idx="3">
                <c:v>18.210723928883599</c:v>
              </c:pt>
              <c:pt idx="4">
                <c:v>4.0677986139539311</c:v>
              </c:pt>
            </c:numLit>
          </c:val>
          <c:extLst>
            <c:ext xmlns:c16="http://schemas.microsoft.com/office/drawing/2014/chart" uri="{C3380CC4-5D6E-409C-BE32-E72D297353CC}">
              <c16:uniqueId val="{00000000-9297-41C9-92AE-B9AA2FBEBC83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3.6012295239201371</c:v>
              </c:pt>
              <c:pt idx="1">
                <c:v>27.659652540159495</c:v>
              </c:pt>
              <c:pt idx="2">
                <c:v>52.160872885545466</c:v>
              </c:pt>
              <c:pt idx="3">
                <c:v>13.811814194443246</c:v>
              </c:pt>
              <c:pt idx="4">
                <c:v>2.7580975225983351</c:v>
              </c:pt>
            </c:numLit>
          </c:val>
          <c:extLst>
            <c:ext xmlns:c16="http://schemas.microsoft.com/office/drawing/2014/chart" uri="{C3380CC4-5D6E-409C-BE32-E72D297353CC}">
              <c16:uniqueId val="{00000001-9297-41C9-92AE-B9AA2FBEBC83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3.1749999999999994</c:v>
              </c:pt>
              <c:pt idx="1">
                <c:v>29.05</c:v>
              </c:pt>
              <c:pt idx="2">
                <c:v>50.849999999999994</c:v>
              </c:pt>
              <c:pt idx="3">
                <c:v>13.824999999999998</c:v>
              </c:pt>
              <c:pt idx="4">
                <c:v>3.0916666666666668</c:v>
              </c:pt>
            </c:numLit>
          </c:val>
          <c:extLst>
            <c:ext xmlns:c16="http://schemas.microsoft.com/office/drawing/2014/chart" uri="{C3380CC4-5D6E-409C-BE32-E72D297353CC}">
              <c16:uniqueId val="{00000002-9297-41C9-92AE-B9AA2FBEB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70976"/>
        <c:axId val="199373408"/>
      </c:barChart>
      <c:catAx>
        <c:axId val="1993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37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7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9.4569744493508381</c:v>
              </c:pt>
              <c:pt idx="1">
                <c:v>90.543025550649162</c:v>
              </c:pt>
            </c:numLit>
          </c:val>
          <c:extLst>
            <c:ext xmlns:c16="http://schemas.microsoft.com/office/drawing/2014/chart" uri="{C3380CC4-5D6E-409C-BE32-E72D297353CC}">
              <c16:uniqueId val="{00000000-8550-4223-B54F-54193E330682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8.9819000225415166</c:v>
              </c:pt>
              <c:pt idx="1">
                <c:v>91.018099977458476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50-4223-B54F-54193E330682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3"/>
              <c:pt idx="0">
                <c:v>Prime</c:v>
              </c:pt>
              <c:pt idx="1">
                <c:v>Choice</c:v>
              </c:pt>
              <c:pt idx="2">
                <c:v>Choice or Higher</c:v>
              </c:pt>
            </c:strLit>
          </c:cat>
          <c:val>
            <c:numLit>
              <c:formatCode>General</c:formatCode>
              <c:ptCount val="3"/>
              <c:pt idx="0">
                <c:v>10.050000000000001</c:v>
              </c:pt>
              <c:pt idx="1">
                <c:v>89.95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50-4223-B54F-54193E33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30240"/>
        <c:axId val="199534720"/>
      </c:barChart>
      <c:catAx>
        <c:axId val="1995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3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30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Yield Grade Comparison - Lamb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6.7424407437476477</c:v>
              </c:pt>
              <c:pt idx="1">
                <c:v>33.477488894609344</c:v>
              </c:pt>
              <c:pt idx="2">
                <c:v>37.566912866411876</c:v>
              </c:pt>
              <c:pt idx="3">
                <c:v>17.704863930087196</c:v>
              </c:pt>
              <c:pt idx="4">
                <c:v>4.5082935651439238</c:v>
              </c:pt>
            </c:numLit>
          </c:val>
          <c:extLst>
            <c:ext xmlns:c16="http://schemas.microsoft.com/office/drawing/2014/chart" uri="{C3380CC4-5D6E-409C-BE32-E72D297353CC}">
              <c16:uniqueId val="{00000000-1D83-4D4A-A14C-7D7EC4C21BEE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6.7342239088270874</c:v>
              </c:pt>
              <c:pt idx="1">
                <c:v>32.060392949032469</c:v>
              </c:pt>
              <c:pt idx="2">
                <c:v>36.154848662723744</c:v>
              </c:pt>
              <c:pt idx="3">
                <c:v>17.8484760442532</c:v>
              </c:pt>
              <c:pt idx="4">
                <c:v>7.2020584351635044</c:v>
              </c:pt>
            </c:numLit>
          </c:val>
          <c:extLst>
            <c:ext xmlns:c16="http://schemas.microsoft.com/office/drawing/2014/chart" uri="{C3380CC4-5D6E-409C-BE32-E72D297353CC}">
              <c16:uniqueId val="{00000001-1D83-4D4A-A14C-7D7EC4C21BEE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5"/>
              <c:pt idx="0">
                <c:v>YG 1</c:v>
              </c:pt>
              <c:pt idx="1">
                <c:v>YG 2</c:v>
              </c:pt>
              <c:pt idx="2">
                <c:v>YG 3</c:v>
              </c:pt>
              <c:pt idx="3">
                <c:v>YG 4</c:v>
              </c:pt>
              <c:pt idx="4">
                <c:v>YG 5</c:v>
              </c:pt>
            </c:strLit>
          </c:cat>
          <c:val>
            <c:numLit>
              <c:formatCode>General</c:formatCode>
              <c:ptCount val="5"/>
              <c:pt idx="0">
                <c:v>5.3</c:v>
              </c:pt>
              <c:pt idx="1">
                <c:v>32.333333333333336</c:v>
              </c:pt>
              <c:pt idx="2">
                <c:v>37.166666666666671</c:v>
              </c:pt>
              <c:pt idx="3">
                <c:v>18.941666666666666</c:v>
              </c:pt>
              <c:pt idx="4">
                <c:v>6.2416666666666663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2-1D83-4D4A-A14C-7D7EC4C2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819336"/>
        <c:axId val="199827912"/>
      </c:barChart>
      <c:catAx>
        <c:axId val="19981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2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827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9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Quality Grade Comparison - Veal</a:t>
            </a:r>
          </a:p>
        </c:rich>
      </c:tx>
      <c:layout>
        <c:manualLayout>
          <c:xMode val="edge"/>
          <c:yMode val="edge"/>
          <c:x val="0.2350002868655848"/>
          <c:y val="3.4161542485840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0018920921541"/>
          <c:y val="0.18944128105784397"/>
          <c:w val="0.69250084533794487"/>
          <c:h val="0.68323084971681158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solidFill>
              <a:srgbClr val="3333CC"/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4.5401494970733136</c:v>
              </c:pt>
              <c:pt idx="1">
                <c:v>95.459850502926685</c:v>
              </c:pt>
            </c:numLit>
          </c:val>
          <c:extLst>
            <c:ext xmlns:c16="http://schemas.microsoft.com/office/drawing/2014/chart" uri="{C3380CC4-5D6E-409C-BE32-E72D297353CC}">
              <c16:uniqueId val="{00000000-F2E7-4470-BC90-2FD9CB2C22AE}"/>
            </c:ext>
          </c:extLst>
        </c:ser>
        <c:ser>
          <c:idx val="1"/>
          <c:order val="1"/>
          <c:tx>
            <c:v>2023</c:v>
          </c:tx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3.5389677370101826</c:v>
              </c:pt>
              <c:pt idx="1">
                <c:v>96.461032262989818</c:v>
              </c:pt>
            </c:numLit>
          </c:val>
          <c:extLst>
            <c:ext xmlns:c16="http://schemas.microsoft.com/office/drawing/2014/chart" uri="{C3380CC4-5D6E-409C-BE32-E72D297353CC}">
              <c16:uniqueId val="{00000001-F2E7-4470-BC90-2FD9CB2C22AE}"/>
            </c:ext>
          </c:extLst>
        </c:ser>
        <c:ser>
          <c:idx val="2"/>
          <c:order val="2"/>
          <c:tx>
            <c:v>2022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Lit>
              <c:ptCount val="2"/>
              <c:pt idx="0">
                <c:v>Prime</c:v>
              </c:pt>
              <c:pt idx="1">
                <c:v>Choice</c:v>
              </c:pt>
            </c:strLit>
          </c:cat>
          <c:val>
            <c:numLit>
              <c:formatCode>General</c:formatCode>
              <c:ptCount val="2"/>
              <c:pt idx="0">
                <c:v>4.1833333333333327</c:v>
              </c:pt>
              <c:pt idx="1">
                <c:v>95.816666666666663</c:v>
              </c:pt>
            </c:numLit>
          </c:val>
          <c:extLst>
            <c:ext xmlns:c16="http://schemas.microsoft.com/office/drawing/2014/chart" uri="{C3380CC4-5D6E-409C-BE32-E72D297353CC}">
              <c16:uniqueId val="{00000002-F2E7-4470-BC90-2FD9CB2C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45224"/>
        <c:axId val="199545616"/>
      </c:barChart>
      <c:catAx>
        <c:axId val="1995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4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4.0000048828184614E-2"/>
              <c:y val="0.4285720784587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45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500106811653922"/>
          <c:y val="0.44099445754448752"/>
          <c:w val="0.10500012817398471"/>
          <c:h val="0.1801244967435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99</xdr:row>
      <xdr:rowOff>121920</xdr:rowOff>
    </xdr:from>
    <xdr:to>
      <xdr:col>4</xdr:col>
      <xdr:colOff>432435</xdr:colOff>
      <xdr:row>115</xdr:row>
      <xdr:rowOff>140970</xdr:rowOff>
    </xdr:to>
    <xdr:graphicFrame macro="">
      <xdr:nvGraphicFramePr>
        <xdr:cNvPr id="2" name="Chart 1" descr="Beef Quality Grade Comparison">
          <a:extLst>
            <a:ext uri="{FF2B5EF4-FFF2-40B4-BE49-F238E27FC236}">
              <a16:creationId xmlns:a16="http://schemas.microsoft.com/office/drawing/2014/main" id="{20AA32CF-D25E-4E83-BB97-F9DDCA2E0EA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129540</xdr:colOff>
      <xdr:row>120</xdr:row>
      <xdr:rowOff>0</xdr:rowOff>
    </xdr:from>
    <xdr:to>
      <xdr:col>4</xdr:col>
      <xdr:colOff>440055</xdr:colOff>
      <xdr:row>136</xdr:row>
      <xdr:rowOff>19050</xdr:rowOff>
    </xdr:to>
    <xdr:graphicFrame macro="">
      <xdr:nvGraphicFramePr>
        <xdr:cNvPr id="3" name="Chart 2" descr="Beef Yield Grade Comparison">
          <a:extLst>
            <a:ext uri="{FF2B5EF4-FFF2-40B4-BE49-F238E27FC236}">
              <a16:creationId xmlns:a16="http://schemas.microsoft.com/office/drawing/2014/main" id="{3557E09C-5DD2-4FEF-9A74-63E60342989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129540</xdr:colOff>
      <xdr:row>140</xdr:row>
      <xdr:rowOff>0</xdr:rowOff>
    </xdr:from>
    <xdr:to>
      <xdr:col>5</xdr:col>
      <xdr:colOff>91441</xdr:colOff>
      <xdr:row>156</xdr:row>
      <xdr:rowOff>173356</xdr:rowOff>
    </xdr:to>
    <xdr:graphicFrame macro="">
      <xdr:nvGraphicFramePr>
        <xdr:cNvPr id="4" name="Chart 3" descr="Lamb Quality Grade Comparison">
          <a:extLst>
            <a:ext uri="{FF2B5EF4-FFF2-40B4-BE49-F238E27FC236}">
              <a16:creationId xmlns:a16="http://schemas.microsoft.com/office/drawing/2014/main" id="{168B6999-65FA-427A-93CD-47CE0DAFDAC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129540</xdr:colOff>
      <xdr:row>161</xdr:row>
      <xdr:rowOff>0</xdr:rowOff>
    </xdr:from>
    <xdr:to>
      <xdr:col>4</xdr:col>
      <xdr:colOff>554355</xdr:colOff>
      <xdr:row>177</xdr:row>
      <xdr:rowOff>171450</xdr:rowOff>
    </xdr:to>
    <xdr:graphicFrame macro="">
      <xdr:nvGraphicFramePr>
        <xdr:cNvPr id="5" name="Chart 4" descr="Lamb Yield Grade Comparison">
          <a:extLst>
            <a:ext uri="{FF2B5EF4-FFF2-40B4-BE49-F238E27FC236}">
              <a16:creationId xmlns:a16="http://schemas.microsoft.com/office/drawing/2014/main" id="{12E925B9-1715-4213-BE72-925232508A3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182</xdr:row>
      <xdr:rowOff>0</xdr:rowOff>
    </xdr:from>
    <xdr:to>
      <xdr:col>4</xdr:col>
      <xdr:colOff>624840</xdr:colOff>
      <xdr:row>195</xdr:row>
      <xdr:rowOff>140970</xdr:rowOff>
    </xdr:to>
    <xdr:graphicFrame macro="">
      <xdr:nvGraphicFramePr>
        <xdr:cNvPr id="6" name="Chart 5" descr="Veal Quality Grade Comparison">
          <a:extLst>
            <a:ext uri="{FF2B5EF4-FFF2-40B4-BE49-F238E27FC236}">
              <a16:creationId xmlns:a16="http://schemas.microsoft.com/office/drawing/2014/main" id="{FE394550-6679-409F-9F4E-023BEDE4D95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0AA7-AB3F-4234-AE80-41FB01887BF8}">
  <dimension ref="A1:J181"/>
  <sheetViews>
    <sheetView tabSelected="1" zoomScaleNormal="100" workbookViewId="0">
      <selection activeCell="B7" sqref="B7"/>
    </sheetView>
  </sheetViews>
  <sheetFormatPr defaultRowHeight="13.8" x14ac:dyDescent="0.25"/>
  <cols>
    <col min="1" max="1" width="18.5" customWidth="1"/>
    <col min="2" max="2" width="9.8984375" bestFit="1" customWidth="1"/>
    <col min="3" max="3" width="8.8984375" customWidth="1"/>
    <col min="4" max="4" width="9.8984375" bestFit="1" customWidth="1"/>
    <col min="7" max="7" width="13.59765625" customWidth="1"/>
    <col min="8" max="8" width="17" customWidth="1"/>
    <col min="9" max="9" width="15.69921875" customWidth="1"/>
    <col min="10" max="10" width="18.69921875" customWidth="1"/>
    <col min="11" max="11" width="14.8984375" customWidth="1"/>
    <col min="12" max="12" width="14.69921875" customWidth="1"/>
    <col min="13" max="13" width="9.8984375" bestFit="1" customWidth="1"/>
  </cols>
  <sheetData>
    <row r="1" spans="1:10" x14ac:dyDescent="0.25">
      <c r="A1" s="1" t="s">
        <v>45</v>
      </c>
      <c r="B1" s="2"/>
    </row>
    <row r="3" spans="1:10" x14ac:dyDescent="0.25">
      <c r="A3" t="s">
        <v>0</v>
      </c>
      <c r="B3" s="3" t="s">
        <v>46</v>
      </c>
      <c r="C3" s="10" t="s">
        <v>1</v>
      </c>
      <c r="D3" s="3" t="s">
        <v>47</v>
      </c>
    </row>
    <row r="4" spans="1:10" x14ac:dyDescent="0.25">
      <c r="B4" s="3"/>
      <c r="D4" s="3"/>
    </row>
    <row r="5" spans="1:10" ht="14.4" customHeight="1" x14ac:dyDescent="0.25">
      <c r="A5" s="1" t="s">
        <v>2</v>
      </c>
    </row>
    <row r="6" spans="1:10" s="4" customFormat="1" ht="41.4" x14ac:dyDescent="0.25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7" t="s">
        <v>11</v>
      </c>
      <c r="J6" s="7" t="s">
        <v>12</v>
      </c>
    </row>
    <row r="7" spans="1:10" x14ac:dyDescent="0.25">
      <c r="A7" s="1" t="s">
        <v>14</v>
      </c>
      <c r="B7" s="5">
        <v>934.5165723602928</v>
      </c>
      <c r="C7" s="5">
        <v>32780.794578586407</v>
      </c>
      <c r="D7" s="5">
        <v>235482.91515724323</v>
      </c>
      <c r="E7" s="5">
        <v>125031.31524034281</v>
      </c>
      <c r="F7" s="5">
        <v>43310.040378023368</v>
      </c>
      <c r="G7" s="5">
        <v>1806109.0288483261</v>
      </c>
      <c r="H7" s="5">
        <f>SUM(B7:G7)</f>
        <v>2243648.6107748821</v>
      </c>
      <c r="I7" s="6">
        <v>0.10667918206940201</v>
      </c>
      <c r="J7" s="6">
        <v>9.9986998054909015E-2</v>
      </c>
    </row>
    <row r="8" spans="1:10" x14ac:dyDescent="0.25">
      <c r="A8" s="1" t="s">
        <v>15</v>
      </c>
      <c r="B8" s="5">
        <v>38151.796165936677</v>
      </c>
      <c r="C8" s="5">
        <v>534440.24268901022</v>
      </c>
      <c r="D8" s="5">
        <v>1632624.6900954235</v>
      </c>
      <c r="E8" s="5">
        <v>531572.05781995051</v>
      </c>
      <c r="F8" s="5">
        <v>104862.45469162168</v>
      </c>
      <c r="G8" s="5">
        <v>12927757.541221736</v>
      </c>
      <c r="H8" s="5">
        <f t="shared" ref="H8:H14" si="0">SUM(B8:G8)</f>
        <v>15769408.782683678</v>
      </c>
      <c r="I8" s="6">
        <v>0.74979104240112704</v>
      </c>
      <c r="J8" s="6">
        <v>0.70275525218572699</v>
      </c>
    </row>
    <row r="9" spans="1:10" x14ac:dyDescent="0.25">
      <c r="A9" s="1" t="s">
        <v>16</v>
      </c>
      <c r="B9" s="5">
        <v>39161.720415605581</v>
      </c>
      <c r="C9" s="5">
        <v>184881.67055183245</v>
      </c>
      <c r="D9" s="5">
        <v>191392.76440325342</v>
      </c>
      <c r="E9" s="5">
        <v>26410.641266897033</v>
      </c>
      <c r="F9" s="5">
        <v>4686.9462289078665</v>
      </c>
      <c r="G9" s="5">
        <v>2521571.6848897673</v>
      </c>
      <c r="H9" s="5">
        <f t="shared" si="0"/>
        <v>2968105.4277562639</v>
      </c>
      <c r="I9" s="6">
        <v>0.14112506646904727</v>
      </c>
      <c r="J9" s="6">
        <v>0.13227202789537315</v>
      </c>
    </row>
    <row r="10" spans="1:10" x14ac:dyDescent="0.25">
      <c r="A10" s="1" t="s">
        <v>17</v>
      </c>
      <c r="B10" s="5">
        <v>193.9054559364296</v>
      </c>
      <c r="C10" s="5">
        <v>708.29354043445812</v>
      </c>
      <c r="D10" s="5">
        <v>1281.0328038022458</v>
      </c>
      <c r="E10" s="5">
        <v>311.50552412009756</v>
      </c>
      <c r="F10" s="5">
        <v>110.41838463046687</v>
      </c>
      <c r="G10" s="5">
        <v>1102.3884254163686</v>
      </c>
      <c r="H10" s="5">
        <f t="shared" si="0"/>
        <v>3707.5441343400666</v>
      </c>
      <c r="I10" s="6">
        <v>1.7628329758865791E-4</v>
      </c>
      <c r="J10" s="6">
        <v>1.6522471761775561E-4</v>
      </c>
    </row>
    <row r="11" spans="1:10" x14ac:dyDescent="0.25">
      <c r="A11" s="1" t="s">
        <v>18</v>
      </c>
      <c r="B11" s="5">
        <v>5.0275384615384615</v>
      </c>
      <c r="C11" s="5">
        <v>150.82615384615386</v>
      </c>
      <c r="D11" s="5">
        <v>2038.6668461538463</v>
      </c>
      <c r="E11" s="5">
        <v>1236.1460192307693</v>
      </c>
      <c r="F11" s="5">
        <v>108.72051923076923</v>
      </c>
      <c r="G11" s="5">
        <v>60.958903846153852</v>
      </c>
      <c r="H11" s="5">
        <f t="shared" si="0"/>
        <v>3600.3459807692311</v>
      </c>
      <c r="I11" s="6">
        <v>2.4453438544441188E-4</v>
      </c>
      <c r="J11" s="6"/>
    </row>
    <row r="12" spans="1:10" x14ac:dyDescent="0.25">
      <c r="A12" s="1" t="s">
        <v>19</v>
      </c>
      <c r="B12" s="5">
        <v>424.82700000000006</v>
      </c>
      <c r="C12" s="5">
        <v>4910.0197500000004</v>
      </c>
      <c r="D12" s="5">
        <v>17636.604923076924</v>
      </c>
      <c r="E12" s="5">
        <v>5820.6326538461544</v>
      </c>
      <c r="F12" s="5">
        <v>412.8865961538462</v>
      </c>
      <c r="G12" s="5">
        <v>4.3990961538461546</v>
      </c>
      <c r="H12" s="5">
        <f t="shared" si="0"/>
        <v>29209.370019230773</v>
      </c>
      <c r="I12" s="6">
        <v>1.9838913773906129E-3</v>
      </c>
      <c r="J12" s="6"/>
    </row>
    <row r="13" spans="1:10" x14ac:dyDescent="0.25">
      <c r="A13" s="1" t="s">
        <v>20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 t="shared" si="0"/>
        <v>0</v>
      </c>
      <c r="I13" s="6">
        <v>0</v>
      </c>
      <c r="J13" s="6"/>
    </row>
    <row r="14" spans="1:10" x14ac:dyDescent="0.25">
      <c r="A14" s="1" t="s">
        <v>21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0"/>
        <v>0</v>
      </c>
      <c r="I14" s="6">
        <v>0</v>
      </c>
      <c r="J14" s="6"/>
    </row>
    <row r="15" spans="1:10" x14ac:dyDescent="0.25">
      <c r="A15" s="1" t="s">
        <v>22</v>
      </c>
      <c r="B15" s="5">
        <v>7132.3094787728396</v>
      </c>
      <c r="C15" s="5">
        <v>23385.357070111073</v>
      </c>
      <c r="D15" s="5">
        <v>42412.329933873232</v>
      </c>
      <c r="E15" s="5">
        <v>10227.615090202513</v>
      </c>
      <c r="F15" s="5">
        <v>3006.4322774588095</v>
      </c>
      <c r="G15" s="5"/>
      <c r="H15" s="5"/>
    </row>
    <row r="16" spans="1:10" x14ac:dyDescent="0.25">
      <c r="A16" s="1" t="s">
        <v>13</v>
      </c>
      <c r="B16" s="5">
        <f>SUM(B7:B15)</f>
        <v>86004.102627073356</v>
      </c>
      <c r="C16" s="5">
        <f t="shared" ref="C16:F16" si="1">SUM(C7:C15)</f>
        <v>781257.20433382061</v>
      </c>
      <c r="D16" s="5">
        <f t="shared" si="1"/>
        <v>2122869.0041628261</v>
      </c>
      <c r="E16" s="5">
        <f t="shared" si="1"/>
        <v>700609.91361458984</v>
      </c>
      <c r="F16" s="5">
        <f t="shared" si="1"/>
        <v>156497.89907602681</v>
      </c>
      <c r="G16" s="5"/>
      <c r="H16" s="5"/>
    </row>
    <row r="18" spans="1:10" ht="27.6" x14ac:dyDescent="0.25">
      <c r="A18" s="7" t="s">
        <v>23</v>
      </c>
      <c r="B18" s="9">
        <f>IF(B16=0,0,(B16/SUM($B$16:$F$16)))</f>
        <v>2.2354764602354468E-2</v>
      </c>
      <c r="C18" s="9">
        <f t="shared" ref="C18:F18" si="2">IF(C16=0,0,(C16/SUM($B$16:$F$16)))</f>
        <v>0.20306962532364506</v>
      </c>
      <c r="D18" s="9">
        <f t="shared" si="2"/>
        <v>0.55179038464562513</v>
      </c>
      <c r="E18" s="9">
        <f t="shared" si="2"/>
        <v>0.18210723928883599</v>
      </c>
      <c r="F18" s="9">
        <f t="shared" si="2"/>
        <v>4.067798613953931E-2</v>
      </c>
    </row>
    <row r="21" spans="1:10" x14ac:dyDescent="0.25">
      <c r="A21" s="1" t="s">
        <v>30</v>
      </c>
    </row>
    <row r="22" spans="1:10" ht="27.6" x14ac:dyDescent="0.25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10</v>
      </c>
      <c r="H22" s="7" t="s">
        <v>11</v>
      </c>
      <c r="J22" s="7"/>
    </row>
    <row r="23" spans="1:10" x14ac:dyDescent="0.25">
      <c r="A23" s="1" t="s">
        <v>14</v>
      </c>
      <c r="B23" s="5">
        <v>105.17115384615384</v>
      </c>
      <c r="C23" s="5">
        <v>891.48019230769228</v>
      </c>
      <c r="D23" s="5">
        <v>1608.994923076923</v>
      </c>
      <c r="E23" s="5">
        <v>1321.9395384615384</v>
      </c>
      <c r="F23" s="5">
        <v>504.32661538461537</v>
      </c>
      <c r="G23" s="5">
        <f>SUM(B23:F23)</f>
        <v>4431.912423076923</v>
      </c>
      <c r="H23" s="6">
        <v>9.4569744493508384E-2</v>
      </c>
      <c r="J23" s="6"/>
    </row>
    <row r="24" spans="1:10" x14ac:dyDescent="0.25">
      <c r="A24" s="1" t="s">
        <v>15</v>
      </c>
      <c r="B24" s="5">
        <v>3054.6033653846157</v>
      </c>
      <c r="C24" s="5">
        <v>14797.39575</v>
      </c>
      <c r="D24" s="5">
        <v>15996.346903846154</v>
      </c>
      <c r="E24" s="5">
        <v>6975.2602500000003</v>
      </c>
      <c r="F24" s="5">
        <v>1608.4381346153846</v>
      </c>
      <c r="G24" s="5">
        <f t="shared" ref="G24:G27" si="3">SUM(B24:F24)</f>
        <v>42432.04440384615</v>
      </c>
      <c r="H24" s="6">
        <v>0.90543025550649159</v>
      </c>
      <c r="J24" s="6"/>
    </row>
    <row r="25" spans="1:10" x14ac:dyDescent="0.25">
      <c r="A25" s="1" t="s">
        <v>31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f t="shared" si="3"/>
        <v>0</v>
      </c>
      <c r="H25" s="6">
        <v>0</v>
      </c>
      <c r="J25" s="6"/>
    </row>
    <row r="26" spans="1:10" x14ac:dyDescent="0.25">
      <c r="A26" s="1" t="s">
        <v>19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3"/>
        <v>0</v>
      </c>
      <c r="H26" s="6">
        <v>0</v>
      </c>
      <c r="J26" s="6"/>
    </row>
    <row r="27" spans="1:10" x14ac:dyDescent="0.25">
      <c r="A27" s="1" t="s">
        <v>32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f t="shared" si="3"/>
        <v>0</v>
      </c>
      <c r="H27" s="6">
        <v>0</v>
      </c>
      <c r="J27" s="6"/>
    </row>
    <row r="28" spans="1:10" x14ac:dyDescent="0.25">
      <c r="A28" s="1"/>
    </row>
    <row r="29" spans="1:10" x14ac:dyDescent="0.25">
      <c r="A29" s="1" t="s">
        <v>13</v>
      </c>
      <c r="B29" s="5">
        <f>SUM(B23:B27)</f>
        <v>3159.7745192307693</v>
      </c>
      <c r="C29" s="5">
        <f t="shared" ref="C29:F29" si="4">SUM(C23:C27)</f>
        <v>15688.875942307692</v>
      </c>
      <c r="D29" s="5">
        <f t="shared" si="4"/>
        <v>17605.341826923075</v>
      </c>
      <c r="E29" s="5">
        <f t="shared" si="4"/>
        <v>8297.1997884615394</v>
      </c>
      <c r="F29" s="5">
        <f t="shared" si="4"/>
        <v>2112.7647499999998</v>
      </c>
    </row>
    <row r="31" spans="1:10" ht="27.6" x14ac:dyDescent="0.25">
      <c r="A31" s="7" t="s">
        <v>23</v>
      </c>
      <c r="B31" s="6">
        <f>IF(B29=0,0,B29/(SUM($B$29:$F$29)))</f>
        <v>6.7424407437476477E-2</v>
      </c>
      <c r="C31" s="6">
        <f t="shared" ref="C31:F31" si="5">IF(C29=0,0,C29/(SUM($B$29:$F$29)))</f>
        <v>0.33477488894609342</v>
      </c>
      <c r="D31" s="6">
        <f t="shared" si="5"/>
        <v>0.37566912866411878</v>
      </c>
      <c r="E31" s="6">
        <f t="shared" si="5"/>
        <v>0.17704863930087195</v>
      </c>
      <c r="F31" s="6">
        <f t="shared" si="5"/>
        <v>4.508293565143924E-2</v>
      </c>
    </row>
    <row r="34" spans="1:6" x14ac:dyDescent="0.25">
      <c r="A34" s="1" t="s">
        <v>34</v>
      </c>
    </row>
    <row r="35" spans="1:6" ht="41.4" x14ac:dyDescent="0.25">
      <c r="A35" s="7" t="s">
        <v>3</v>
      </c>
      <c r="B35" s="8" t="s">
        <v>35</v>
      </c>
      <c r="C35" s="8" t="s">
        <v>36</v>
      </c>
      <c r="D35" s="8"/>
      <c r="E35" s="8"/>
      <c r="F35" s="8"/>
    </row>
    <row r="36" spans="1:6" x14ac:dyDescent="0.25">
      <c r="A36" s="1" t="s">
        <v>14</v>
      </c>
      <c r="B36" s="5">
        <v>973.14</v>
      </c>
      <c r="C36" s="11">
        <v>4.540149497073314E-2</v>
      </c>
      <c r="D36" s="5"/>
      <c r="E36" s="5"/>
      <c r="F36" s="5"/>
    </row>
    <row r="37" spans="1:6" x14ac:dyDescent="0.25">
      <c r="A37" s="1" t="s">
        <v>15</v>
      </c>
      <c r="B37" s="5">
        <v>20460.955961538461</v>
      </c>
      <c r="C37" s="11">
        <v>0.95459850502926691</v>
      </c>
      <c r="D37" s="5"/>
      <c r="E37" s="5"/>
      <c r="F37" s="5"/>
    </row>
    <row r="38" spans="1:6" x14ac:dyDescent="0.25">
      <c r="A38" s="1" t="s">
        <v>31</v>
      </c>
      <c r="B38" s="5">
        <v>0</v>
      </c>
      <c r="C38" s="11">
        <v>0</v>
      </c>
      <c r="D38" s="5"/>
      <c r="E38" s="5"/>
      <c r="F38" s="5"/>
    </row>
    <row r="39" spans="1:6" x14ac:dyDescent="0.25">
      <c r="A39" s="1" t="s">
        <v>17</v>
      </c>
      <c r="B39" s="5">
        <v>0</v>
      </c>
      <c r="C39" s="11">
        <v>0</v>
      </c>
      <c r="D39" s="5"/>
      <c r="E39" s="5"/>
      <c r="F39" s="5"/>
    </row>
    <row r="40" spans="1:6" x14ac:dyDescent="0.25">
      <c r="A40" s="1" t="s">
        <v>19</v>
      </c>
      <c r="B40" s="5">
        <v>0</v>
      </c>
      <c r="C40" s="11">
        <v>0</v>
      </c>
      <c r="D40" s="5"/>
      <c r="E40" s="5"/>
      <c r="F40" s="5"/>
    </row>
    <row r="42" spans="1:6" x14ac:dyDescent="0.25">
      <c r="A42" t="s">
        <v>42</v>
      </c>
    </row>
    <row r="45" spans="1:6" x14ac:dyDescent="0.25">
      <c r="A45" t="s">
        <v>29</v>
      </c>
    </row>
    <row r="46" spans="1:6" x14ac:dyDescent="0.25">
      <c r="A46" s="6">
        <v>0.93901935729585162</v>
      </c>
      <c r="B46" t="s">
        <v>24</v>
      </c>
    </row>
    <row r="47" spans="1:6" x14ac:dyDescent="0.25">
      <c r="A47" s="6">
        <v>9.4206978187749927E-3</v>
      </c>
      <c r="B47" t="s">
        <v>25</v>
      </c>
    </row>
    <row r="48" spans="1:6" x14ac:dyDescent="0.25">
      <c r="A48" s="6">
        <v>0.81412460363544048</v>
      </c>
      <c r="B48" t="s">
        <v>26</v>
      </c>
    </row>
    <row r="49" spans="1:10" x14ac:dyDescent="0.25">
      <c r="A49" s="6">
        <v>0.93517950285362683</v>
      </c>
      <c r="B49" t="s">
        <v>27</v>
      </c>
    </row>
    <row r="50" spans="1:10" x14ac:dyDescent="0.25">
      <c r="A50" s="6">
        <v>0.16999087063424689</v>
      </c>
      <c r="B50" t="s">
        <v>28</v>
      </c>
    </row>
    <row r="51" spans="1:10" x14ac:dyDescent="0.25">
      <c r="A51" s="6">
        <v>0.42891042489318504</v>
      </c>
      <c r="B51" t="s">
        <v>33</v>
      </c>
    </row>
    <row r="52" spans="1:10" x14ac:dyDescent="0.25">
      <c r="A52" s="6">
        <v>0.55542194907118758</v>
      </c>
      <c r="B52" t="s">
        <v>37</v>
      </c>
    </row>
    <row r="55" spans="1:10" x14ac:dyDescent="0.25">
      <c r="A55" s="1" t="s">
        <v>44</v>
      </c>
      <c r="B55" s="2"/>
    </row>
    <row r="57" spans="1:10" x14ac:dyDescent="0.25">
      <c r="A57" t="s">
        <v>0</v>
      </c>
      <c r="B57" s="3" t="str">
        <f>B3</f>
        <v>12/31/2023</v>
      </c>
      <c r="C57" t="s">
        <v>1</v>
      </c>
      <c r="D57" s="3" t="str">
        <f>D3</f>
        <v>12/28/2024</v>
      </c>
    </row>
    <row r="58" spans="1:10" ht="14.4" customHeight="1" x14ac:dyDescent="0.25">
      <c r="A58" s="4"/>
    </row>
    <row r="59" spans="1:10" ht="14.4" customHeight="1" x14ac:dyDescent="0.25">
      <c r="A59" s="1" t="s">
        <v>2</v>
      </c>
    </row>
    <row r="60" spans="1:10" s="4" customFormat="1" ht="41.4" x14ac:dyDescent="0.25">
      <c r="A60" s="7" t="s">
        <v>3</v>
      </c>
      <c r="B60" s="8" t="s">
        <v>4</v>
      </c>
      <c r="C60" s="8" t="s">
        <v>5</v>
      </c>
      <c r="D60" s="8" t="s">
        <v>6</v>
      </c>
      <c r="E60" s="8" t="s">
        <v>7</v>
      </c>
      <c r="F60" s="8" t="s">
        <v>8</v>
      </c>
      <c r="G60" s="8" t="s">
        <v>9</v>
      </c>
      <c r="H60" s="8" t="s">
        <v>10</v>
      </c>
      <c r="I60" s="7" t="s">
        <v>11</v>
      </c>
      <c r="J60" s="7" t="s">
        <v>12</v>
      </c>
    </row>
    <row r="61" spans="1:10" x14ac:dyDescent="0.25">
      <c r="A61" s="1" t="s">
        <v>14</v>
      </c>
      <c r="B61" s="5">
        <v>1041</v>
      </c>
      <c r="C61" s="5">
        <v>36516</v>
      </c>
      <c r="D61" s="5">
        <v>262315</v>
      </c>
      <c r="E61" s="5">
        <v>139278</v>
      </c>
      <c r="F61" s="5">
        <v>48245</v>
      </c>
      <c r="G61" s="5">
        <v>2011906</v>
      </c>
      <c r="H61" s="5">
        <v>2499301</v>
      </c>
      <c r="I61" s="6">
        <v>0.10667918206940201</v>
      </c>
      <c r="J61" s="6">
        <v>9.9986998054909015E-2</v>
      </c>
    </row>
    <row r="62" spans="1:10" x14ac:dyDescent="0.25">
      <c r="A62" s="1" t="s">
        <v>15</v>
      </c>
      <c r="B62" s="5">
        <v>42499</v>
      </c>
      <c r="C62" s="5">
        <v>595337</v>
      </c>
      <c r="D62" s="5">
        <v>1818654</v>
      </c>
      <c r="E62" s="5">
        <v>592142</v>
      </c>
      <c r="F62" s="5">
        <v>116811</v>
      </c>
      <c r="G62" s="5">
        <v>14400810</v>
      </c>
      <c r="H62" s="5">
        <v>17566253</v>
      </c>
      <c r="I62" s="6">
        <v>0.74979104240112704</v>
      </c>
      <c r="J62" s="6">
        <v>0.70275525218572699</v>
      </c>
    </row>
    <row r="63" spans="1:10" x14ac:dyDescent="0.25">
      <c r="A63" s="1" t="s">
        <v>16</v>
      </c>
      <c r="B63" s="5">
        <v>43624</v>
      </c>
      <c r="C63" s="5">
        <v>205948</v>
      </c>
      <c r="D63" s="5">
        <v>213201</v>
      </c>
      <c r="E63" s="5">
        <v>29420</v>
      </c>
      <c r="F63" s="5">
        <v>5221</v>
      </c>
      <c r="G63" s="5">
        <v>2808892</v>
      </c>
      <c r="H63" s="5">
        <v>3306306</v>
      </c>
      <c r="I63" s="6">
        <v>0.14112506646904727</v>
      </c>
      <c r="J63" s="6">
        <v>0.13227202789537315</v>
      </c>
    </row>
    <row r="64" spans="1:10" x14ac:dyDescent="0.25">
      <c r="A64" s="1" t="s">
        <v>17</v>
      </c>
      <c r="B64" s="5">
        <v>216</v>
      </c>
      <c r="C64" s="5">
        <v>789</v>
      </c>
      <c r="D64" s="5">
        <v>1427</v>
      </c>
      <c r="E64" s="5">
        <v>347</v>
      </c>
      <c r="F64" s="5">
        <v>123</v>
      </c>
      <c r="G64" s="5">
        <v>1228</v>
      </c>
      <c r="H64" s="5">
        <v>4130</v>
      </c>
      <c r="I64" s="6">
        <v>1.7628329758865791E-4</v>
      </c>
      <c r="J64" s="6">
        <v>1.6522471761775561E-4</v>
      </c>
    </row>
    <row r="65" spans="1:10" x14ac:dyDescent="0.25">
      <c r="A65" s="1" t="s">
        <v>18</v>
      </c>
      <c r="B65" s="5">
        <v>8</v>
      </c>
      <c r="C65" s="5">
        <v>240</v>
      </c>
      <c r="D65" s="5">
        <v>3244</v>
      </c>
      <c r="E65" s="5">
        <v>1967</v>
      </c>
      <c r="F65" s="5">
        <v>173</v>
      </c>
      <c r="G65" s="5">
        <v>97</v>
      </c>
      <c r="H65" s="5">
        <v>5729</v>
      </c>
      <c r="I65" s="6">
        <v>2.4453438544441188E-4</v>
      </c>
      <c r="J65" s="6"/>
    </row>
    <row r="66" spans="1:10" x14ac:dyDescent="0.25">
      <c r="A66" s="1" t="s">
        <v>19</v>
      </c>
      <c r="B66" s="5">
        <v>676</v>
      </c>
      <c r="C66" s="5">
        <v>7813</v>
      </c>
      <c r="D66" s="5">
        <v>28064</v>
      </c>
      <c r="E66" s="5">
        <v>9262</v>
      </c>
      <c r="F66" s="5">
        <v>657</v>
      </c>
      <c r="G66" s="5">
        <v>7</v>
      </c>
      <c r="H66" s="5">
        <v>46479</v>
      </c>
      <c r="I66" s="6">
        <v>1.9838913773906129E-3</v>
      </c>
      <c r="J66" s="6"/>
    </row>
    <row r="67" spans="1:10" x14ac:dyDescent="0.25">
      <c r="A67" s="1" t="s">
        <v>20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6"/>
    </row>
    <row r="68" spans="1:10" x14ac:dyDescent="0.25">
      <c r="A68" s="1" t="s">
        <v>21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  <c r="J68" s="6"/>
    </row>
    <row r="69" spans="1:10" x14ac:dyDescent="0.25">
      <c r="A69" s="1" t="s">
        <v>22</v>
      </c>
      <c r="B69" s="5">
        <v>7945</v>
      </c>
      <c r="C69" s="5">
        <v>26050</v>
      </c>
      <c r="D69" s="5">
        <v>47245</v>
      </c>
      <c r="E69" s="5">
        <v>11393</v>
      </c>
      <c r="F69" s="5">
        <v>3349</v>
      </c>
    </row>
    <row r="70" spans="1:10" x14ac:dyDescent="0.25">
      <c r="A70" s="1" t="s">
        <v>13</v>
      </c>
      <c r="B70" s="5">
        <f>SUM(B61:B69)</f>
        <v>96009</v>
      </c>
      <c r="C70" s="5">
        <f t="shared" ref="C70:F70" si="6">SUM(C61:C69)</f>
        <v>872693</v>
      </c>
      <c r="D70" s="5">
        <f t="shared" si="6"/>
        <v>2374150</v>
      </c>
      <c r="E70" s="5">
        <f t="shared" si="6"/>
        <v>783809</v>
      </c>
      <c r="F70" s="5">
        <f t="shared" si="6"/>
        <v>174579</v>
      </c>
    </row>
    <row r="72" spans="1:10" ht="27.6" x14ac:dyDescent="0.25">
      <c r="A72" s="7" t="s">
        <v>23</v>
      </c>
      <c r="B72" s="6">
        <f>B70/SUM($B$70:$F$70)</f>
        <v>2.2321237596600051E-2</v>
      </c>
      <c r="C72" s="6">
        <f>C70/SUM($B$70:$F$70)</f>
        <v>0.20289335168463049</v>
      </c>
      <c r="D72" s="6">
        <f t="shared" ref="D72:F72" si="7">D70/SUM($B$70:$F$70)</f>
        <v>0.55196873459746487</v>
      </c>
      <c r="E72" s="6">
        <f t="shared" si="7"/>
        <v>0.18222861314411659</v>
      </c>
      <c r="F72" s="6">
        <f t="shared" si="7"/>
        <v>4.0588062977187971E-2</v>
      </c>
    </row>
    <row r="73" spans="1:10" x14ac:dyDescent="0.25">
      <c r="A73" s="7"/>
      <c r="B73" s="6"/>
      <c r="C73" s="6"/>
      <c r="D73" s="6"/>
      <c r="E73" s="6"/>
      <c r="F73" s="6"/>
    </row>
    <row r="75" spans="1:10" x14ac:dyDescent="0.25">
      <c r="A75" s="1" t="s">
        <v>30</v>
      </c>
    </row>
    <row r="76" spans="1:10" ht="27.6" x14ac:dyDescent="0.25">
      <c r="A76" s="7" t="s">
        <v>3</v>
      </c>
      <c r="B76" s="8" t="s">
        <v>4</v>
      </c>
      <c r="C76" s="8" t="s">
        <v>5</v>
      </c>
      <c r="D76" s="8" t="s">
        <v>6</v>
      </c>
      <c r="E76" s="8" t="s">
        <v>7</v>
      </c>
      <c r="F76" s="8" t="s">
        <v>8</v>
      </c>
      <c r="G76" s="8" t="s">
        <v>10</v>
      </c>
      <c r="H76" s="7" t="s">
        <v>11</v>
      </c>
      <c r="J76" s="7"/>
    </row>
    <row r="77" spans="1:10" x14ac:dyDescent="0.25">
      <c r="A77" s="1" t="s">
        <v>14</v>
      </c>
      <c r="B77" s="5">
        <v>1700</v>
      </c>
      <c r="C77" s="5">
        <v>14410</v>
      </c>
      <c r="D77" s="5">
        <v>26008</v>
      </c>
      <c r="E77" s="5">
        <v>21368</v>
      </c>
      <c r="F77" s="5">
        <v>8152</v>
      </c>
      <c r="G77" s="5">
        <v>71638</v>
      </c>
      <c r="H77" s="11">
        <v>9.4569744493508384E-2</v>
      </c>
      <c r="J77" s="6"/>
    </row>
    <row r="78" spans="1:10" x14ac:dyDescent="0.25">
      <c r="A78" s="1" t="s">
        <v>15</v>
      </c>
      <c r="B78" s="5">
        <v>49375</v>
      </c>
      <c r="C78" s="5">
        <v>239187</v>
      </c>
      <c r="D78" s="5">
        <v>258567</v>
      </c>
      <c r="E78" s="5">
        <v>112749</v>
      </c>
      <c r="F78" s="5">
        <v>25999</v>
      </c>
      <c r="G78" s="5">
        <v>685877</v>
      </c>
      <c r="H78" s="11">
        <v>0.90543025550649159</v>
      </c>
      <c r="J78" s="6"/>
    </row>
    <row r="79" spans="1:10" x14ac:dyDescent="0.25">
      <c r="A79" s="1" t="s">
        <v>31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11">
        <v>0</v>
      </c>
      <c r="J79" s="6"/>
    </row>
    <row r="80" spans="1:10" x14ac:dyDescent="0.25">
      <c r="A80" s="1" t="s">
        <v>19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11">
        <v>0</v>
      </c>
      <c r="J80" s="6"/>
    </row>
    <row r="81" spans="1:10" x14ac:dyDescent="0.25">
      <c r="A81" s="1" t="s">
        <v>32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11">
        <v>0</v>
      </c>
      <c r="J81" s="6"/>
    </row>
    <row r="82" spans="1:10" x14ac:dyDescent="0.25">
      <c r="A82" s="1"/>
    </row>
    <row r="83" spans="1:10" x14ac:dyDescent="0.25">
      <c r="A83" s="1" t="s">
        <v>13</v>
      </c>
      <c r="B83" s="5">
        <f>SUM(B77:B81)</f>
        <v>51075</v>
      </c>
      <c r="C83" s="5">
        <f t="shared" ref="C83:F83" si="8">SUM(C77:C81)</f>
        <v>253597</v>
      </c>
      <c r="D83" s="5">
        <f t="shared" si="8"/>
        <v>284575</v>
      </c>
      <c r="E83" s="5">
        <f t="shared" si="8"/>
        <v>134117</v>
      </c>
      <c r="F83" s="5">
        <f t="shared" si="8"/>
        <v>34151</v>
      </c>
    </row>
    <row r="85" spans="1:10" ht="27.6" x14ac:dyDescent="0.25">
      <c r="A85" s="7" t="s">
        <v>23</v>
      </c>
      <c r="B85" s="6">
        <f>B83/(SUM($B$83:$F$83))</f>
        <v>6.7424407437476491E-2</v>
      </c>
      <c r="C85" s="6">
        <f t="shared" ref="C85:F85" si="9">C83/(SUM($B$83:$F$83))</f>
        <v>0.33477488894609347</v>
      </c>
      <c r="D85" s="6">
        <f t="shared" si="9"/>
        <v>0.37566912866411889</v>
      </c>
      <c r="E85" s="6">
        <f t="shared" si="9"/>
        <v>0.17704863930087192</v>
      </c>
      <c r="F85" s="6">
        <f t="shared" si="9"/>
        <v>4.5082935651439247E-2</v>
      </c>
    </row>
    <row r="88" spans="1:10" x14ac:dyDescent="0.25">
      <c r="A88" s="1" t="s">
        <v>34</v>
      </c>
    </row>
    <row r="89" spans="1:10" ht="41.4" x14ac:dyDescent="0.25">
      <c r="A89" s="7" t="s">
        <v>3</v>
      </c>
      <c r="B89" s="8" t="s">
        <v>35</v>
      </c>
      <c r="C89" s="8" t="s">
        <v>36</v>
      </c>
      <c r="D89" s="8"/>
      <c r="E89" s="8"/>
      <c r="F89" s="8"/>
    </row>
    <row r="90" spans="1:10" x14ac:dyDescent="0.25">
      <c r="A90" s="1" t="s">
        <v>14</v>
      </c>
      <c r="B90" s="5">
        <v>5096</v>
      </c>
      <c r="C90" s="11">
        <v>4.540149497073314E-2</v>
      </c>
      <c r="D90" s="5"/>
      <c r="E90" s="5"/>
      <c r="F90" s="5"/>
    </row>
    <row r="91" spans="1:10" x14ac:dyDescent="0.25">
      <c r="A91" s="1" t="s">
        <v>15</v>
      </c>
      <c r="B91" s="5">
        <v>107147</v>
      </c>
      <c r="C91" s="11">
        <v>0.95459850502926691</v>
      </c>
      <c r="D91" s="5"/>
      <c r="E91" s="5"/>
      <c r="F91" s="5"/>
    </row>
    <row r="92" spans="1:10" x14ac:dyDescent="0.25">
      <c r="A92" s="1" t="s">
        <v>31</v>
      </c>
      <c r="B92" s="5">
        <v>0</v>
      </c>
      <c r="C92" s="11">
        <v>0</v>
      </c>
      <c r="D92" s="5"/>
      <c r="E92" s="5"/>
      <c r="F92" s="5"/>
    </row>
    <row r="93" spans="1:10" x14ac:dyDescent="0.25">
      <c r="A93" s="1" t="s">
        <v>17</v>
      </c>
      <c r="B93" s="5">
        <v>0</v>
      </c>
      <c r="C93" s="11">
        <v>0</v>
      </c>
      <c r="D93" s="5"/>
      <c r="E93" s="5"/>
      <c r="F93" s="5"/>
    </row>
    <row r="94" spans="1:10" x14ac:dyDescent="0.25">
      <c r="A94" s="1" t="s">
        <v>19</v>
      </c>
      <c r="B94" s="5">
        <v>0</v>
      </c>
      <c r="C94" s="11">
        <v>0</v>
      </c>
      <c r="D94" s="5"/>
      <c r="E94" s="5"/>
      <c r="F94" s="5"/>
    </row>
    <row r="95" spans="1:10" x14ac:dyDescent="0.25">
      <c r="A95" s="1"/>
    </row>
    <row r="96" spans="1:10" x14ac:dyDescent="0.25">
      <c r="A96" t="s">
        <v>42</v>
      </c>
    </row>
    <row r="99" spans="1:1" x14ac:dyDescent="0.25">
      <c r="A99" s="1" t="s">
        <v>38</v>
      </c>
    </row>
    <row r="119" spans="1:1" x14ac:dyDescent="0.25">
      <c r="A119" s="1" t="s">
        <v>39</v>
      </c>
    </row>
    <row r="139" spans="1:1" x14ac:dyDescent="0.25">
      <c r="A139" s="1" t="s">
        <v>40</v>
      </c>
    </row>
    <row r="160" spans="1:1" x14ac:dyDescent="0.25">
      <c r="A160" s="1" t="s">
        <v>41</v>
      </c>
    </row>
    <row r="181" spans="1:1" x14ac:dyDescent="0.25">
      <c r="A181" s="1" t="s">
        <v>43</v>
      </c>
    </row>
  </sheetData>
  <pageMargins left="0.7" right="0.7" top="0.75" bottom="0.75" header="0.3" footer="0.3"/>
  <pageSetup scale="64" orientation="portrait" horizontalDpi="1200" verticalDpi="1200" r:id="rId1"/>
  <rowBreaks count="3" manualBreakCount="3">
    <brk id="54" max="16383" man="1"/>
    <brk id="98" max="16383" man="1"/>
    <brk id="159" max="16383" man="1"/>
  </rowBreaks>
  <drawing r:id="rId2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Griffith, Pat - AMS</dc:creator>
  <cp:lastModifiedBy>Phillips-Sylvain, Nathaniel - MRP-AMS</cp:lastModifiedBy>
  <dcterms:created xsi:type="dcterms:W3CDTF">2020-01-16T22:11:45Z</dcterms:created>
  <dcterms:modified xsi:type="dcterms:W3CDTF">2025-08-05T18:40:00Z</dcterms:modified>
</cp:coreProperties>
</file>