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pat_griffith_usda_gov/Documents/Documents/FiscalYearVolumeReports/Historical Files/"/>
    </mc:Choice>
  </mc:AlternateContent>
  <xr:revisionPtr revIDLastSave="46" documentId="8_{2AF48A75-D42F-4B68-B699-A1FD113878C0}" xr6:coauthVersionLast="47" xr6:coauthVersionMax="47" xr10:uidLastSave="{002ED74A-55F5-4A67-9C81-98332FE45281}"/>
  <bookViews>
    <workbookView xWindow="32520" yWindow="510" windowWidth="28800" windowHeight="17970" tabRatio="882" xr2:uid="{00000000-000D-0000-FFFF-FFFF00000000}"/>
  </bookViews>
  <sheets>
    <sheet name="Beef History" sheetId="2" r:id="rId1"/>
    <sheet name="Graded Beef" sheetId="3" r:id="rId2"/>
    <sheet name="Steer-Heifer Slaughter" sheetId="4" r:id="rId3"/>
    <sheet name="Beef Slaughter" sheetId="5" r:id="rId4"/>
    <sheet name="Prime" sheetId="6" r:id="rId5"/>
    <sheet name="Choice" sheetId="7" r:id="rId6"/>
    <sheet name="Select" sheetId="8" r:id="rId7"/>
    <sheet name="Standard" sheetId="9" r:id="rId8"/>
    <sheet name="Commercial" sheetId="10" r:id="rId9"/>
    <sheet name="Utility" sheetId="11" r:id="rId10"/>
    <sheet name="YG1" sheetId="14" r:id="rId11"/>
    <sheet name="YG2" sheetId="15" r:id="rId12"/>
    <sheet name="YG3" sheetId="16" r:id="rId13"/>
    <sheet name="YG4" sheetId="17" r:id="rId14"/>
    <sheet name="YG5" sheetId="18" r:id="rId15"/>
  </sheets>
  <definedNames>
    <definedName name="PRINT_AREA_MI">#REF!</definedName>
    <definedName name="_xlnm.Print_Titles" localSheetId="0">'Beef History'!$1:$7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1" i="2" l="1"/>
  <c r="L91" i="2"/>
  <c r="J91" i="2"/>
  <c r="V90" i="2"/>
  <c r="D90" i="2"/>
  <c r="L90" i="2"/>
  <c r="AD89" i="2"/>
  <c r="AB89" i="2"/>
  <c r="Z89" i="2"/>
  <c r="X89" i="2"/>
  <c r="V89" i="2"/>
  <c r="N89" i="2"/>
  <c r="L89" i="2"/>
  <c r="J89" i="2"/>
  <c r="H89" i="2"/>
  <c r="F89" i="2"/>
  <c r="D89" i="2"/>
  <c r="AD90" i="2"/>
  <c r="AB90" i="2"/>
  <c r="Z90" i="2"/>
  <c r="X90" i="2"/>
  <c r="N90" i="2"/>
  <c r="J90" i="2"/>
  <c r="H90" i="2"/>
  <c r="F90" i="2"/>
  <c r="AD79" i="2"/>
  <c r="AB79" i="2"/>
  <c r="Z79" i="2"/>
  <c r="X79" i="2"/>
  <c r="V79" i="2"/>
  <c r="N79" i="2"/>
  <c r="L79" i="2"/>
  <c r="J79" i="2"/>
  <c r="H79" i="2"/>
  <c r="F79" i="2"/>
  <c r="D79" i="2"/>
  <c r="AD78" i="2"/>
  <c r="AB78" i="2"/>
  <c r="Z78" i="2"/>
  <c r="X78" i="2"/>
  <c r="V78" i="2"/>
  <c r="B78" i="2"/>
  <c r="N78" i="2" s="1"/>
  <c r="F78" i="2"/>
  <c r="D78" i="2"/>
  <c r="AD77" i="2"/>
  <c r="AB77" i="2"/>
  <c r="Z77" i="2"/>
  <c r="X77" i="2"/>
  <c r="V77" i="2"/>
  <c r="B77" i="2"/>
  <c r="N77" i="2" s="1"/>
  <c r="AD76" i="2"/>
  <c r="AB76" i="2"/>
  <c r="Z76" i="2"/>
  <c r="X76" i="2"/>
  <c r="V76" i="2"/>
  <c r="B76" i="2"/>
  <c r="N76" i="2" s="1"/>
  <c r="L76" i="2"/>
  <c r="AD75" i="2"/>
  <c r="AB75" i="2"/>
  <c r="Z75" i="2"/>
  <c r="X75" i="2"/>
  <c r="V75" i="2"/>
  <c r="B75" i="2"/>
  <c r="N75" i="2" s="1"/>
  <c r="L75" i="2"/>
  <c r="AD74" i="2"/>
  <c r="AB74" i="2"/>
  <c r="Z74" i="2"/>
  <c r="X74" i="2"/>
  <c r="V74" i="2"/>
  <c r="B74" i="2"/>
  <c r="N74" i="2" s="1"/>
  <c r="AD72" i="2"/>
  <c r="AB72" i="2"/>
  <c r="Z72" i="2"/>
  <c r="X72" i="2"/>
  <c r="V72" i="2"/>
  <c r="B72" i="2"/>
  <c r="R72" i="2" s="1"/>
  <c r="AD71" i="2"/>
  <c r="AB71" i="2"/>
  <c r="Z71" i="2"/>
  <c r="X71" i="2"/>
  <c r="V71" i="2"/>
  <c r="B71" i="2"/>
  <c r="N71" i="2" s="1"/>
  <c r="AD70" i="2"/>
  <c r="AB70" i="2"/>
  <c r="Z70" i="2"/>
  <c r="X70" i="2"/>
  <c r="V70" i="2"/>
  <c r="B70" i="2"/>
  <c r="N70" i="2" s="1"/>
  <c r="AD69" i="2"/>
  <c r="AB69" i="2"/>
  <c r="Z69" i="2"/>
  <c r="X69" i="2"/>
  <c r="V69" i="2"/>
  <c r="B69" i="2"/>
  <c r="P69" i="2" s="1"/>
  <c r="AD68" i="2"/>
  <c r="AB68" i="2"/>
  <c r="Z68" i="2"/>
  <c r="X68" i="2"/>
  <c r="V68" i="2"/>
  <c r="P68" i="2"/>
  <c r="N68" i="2"/>
  <c r="L68" i="2"/>
  <c r="J68" i="2"/>
  <c r="H68" i="2"/>
  <c r="F68" i="2"/>
  <c r="D68" i="2"/>
  <c r="B68" i="2"/>
  <c r="AD67" i="2"/>
  <c r="AB67" i="2"/>
  <c r="Z67" i="2"/>
  <c r="X67" i="2"/>
  <c r="V67" i="2"/>
  <c r="P67" i="2"/>
  <c r="N67" i="2"/>
  <c r="L67" i="2"/>
  <c r="J67" i="2"/>
  <c r="H67" i="2"/>
  <c r="F67" i="2"/>
  <c r="D67" i="2"/>
  <c r="B67" i="2"/>
  <c r="AD66" i="2"/>
  <c r="AB66" i="2"/>
  <c r="Z66" i="2"/>
  <c r="X66" i="2"/>
  <c r="V66" i="2"/>
  <c r="P66" i="2"/>
  <c r="N66" i="2"/>
  <c r="L66" i="2"/>
  <c r="J66" i="2"/>
  <c r="H66" i="2"/>
  <c r="F66" i="2"/>
  <c r="D66" i="2"/>
  <c r="B66" i="2"/>
  <c r="AD64" i="2"/>
  <c r="AB64" i="2"/>
  <c r="Z64" i="2"/>
  <c r="X64" i="2"/>
  <c r="V64" i="2"/>
  <c r="R64" i="2"/>
  <c r="P64" i="2"/>
  <c r="N64" i="2"/>
  <c r="L64" i="2"/>
  <c r="J64" i="2"/>
  <c r="H64" i="2"/>
  <c r="F64" i="2"/>
  <c r="D64" i="2"/>
  <c r="B64" i="2"/>
  <c r="AD63" i="2"/>
  <c r="AB63" i="2"/>
  <c r="Z63" i="2"/>
  <c r="X63" i="2"/>
  <c r="V63" i="2"/>
  <c r="R63" i="2"/>
  <c r="P63" i="2"/>
  <c r="N63" i="2"/>
  <c r="L63" i="2"/>
  <c r="J63" i="2"/>
  <c r="H63" i="2"/>
  <c r="F63" i="2"/>
  <c r="D63" i="2"/>
  <c r="B63" i="2"/>
  <c r="AD61" i="2"/>
  <c r="AB61" i="2"/>
  <c r="Z61" i="2"/>
  <c r="X61" i="2"/>
  <c r="V61" i="2"/>
  <c r="R61" i="2"/>
  <c r="P61" i="2"/>
  <c r="N61" i="2"/>
  <c r="L61" i="2"/>
  <c r="J61" i="2"/>
  <c r="H61" i="2"/>
  <c r="F61" i="2"/>
  <c r="D61" i="2"/>
  <c r="B61" i="2"/>
  <c r="AD60" i="2"/>
  <c r="AB60" i="2"/>
  <c r="Z60" i="2"/>
  <c r="X60" i="2"/>
  <c r="V60" i="2"/>
  <c r="P60" i="2"/>
  <c r="N60" i="2"/>
  <c r="L60" i="2"/>
  <c r="J60" i="2"/>
  <c r="H60" i="2"/>
  <c r="F60" i="2"/>
  <c r="D60" i="2"/>
  <c r="B60" i="2"/>
  <c r="AD59" i="2"/>
  <c r="AB59" i="2"/>
  <c r="Z59" i="2"/>
  <c r="X59" i="2"/>
  <c r="V59" i="2"/>
  <c r="P59" i="2"/>
  <c r="N59" i="2"/>
  <c r="L59" i="2"/>
  <c r="J59" i="2"/>
  <c r="H59" i="2"/>
  <c r="F59" i="2"/>
  <c r="D59" i="2"/>
  <c r="B59" i="2"/>
  <c r="AD58" i="2"/>
  <c r="AB58" i="2"/>
  <c r="Z58" i="2"/>
  <c r="X58" i="2"/>
  <c r="V58" i="2"/>
  <c r="R58" i="2"/>
  <c r="P58" i="2"/>
  <c r="N58" i="2"/>
  <c r="L58" i="2"/>
  <c r="J58" i="2"/>
  <c r="H58" i="2"/>
  <c r="F58" i="2"/>
  <c r="D58" i="2"/>
  <c r="B58" i="2"/>
  <c r="AD57" i="2"/>
  <c r="AB57" i="2"/>
  <c r="Z57" i="2"/>
  <c r="X57" i="2"/>
  <c r="V57" i="2"/>
  <c r="R57" i="2"/>
  <c r="P57" i="2"/>
  <c r="N57" i="2"/>
  <c r="L57" i="2"/>
  <c r="J57" i="2"/>
  <c r="H57" i="2"/>
  <c r="F57" i="2"/>
  <c r="D57" i="2"/>
  <c r="B57" i="2"/>
  <c r="AD56" i="2"/>
  <c r="AB56" i="2"/>
  <c r="Z56" i="2"/>
  <c r="X56" i="2"/>
  <c r="V56" i="2"/>
  <c r="P56" i="2"/>
  <c r="N56" i="2"/>
  <c r="L56" i="2"/>
  <c r="J56" i="2"/>
  <c r="H56" i="2"/>
  <c r="F56" i="2"/>
  <c r="D56" i="2"/>
  <c r="B56" i="2"/>
  <c r="AD55" i="2"/>
  <c r="AB55" i="2"/>
  <c r="Z55" i="2"/>
  <c r="X55" i="2"/>
  <c r="V55" i="2"/>
  <c r="R55" i="2"/>
  <c r="P55" i="2"/>
  <c r="N55" i="2"/>
  <c r="L55" i="2"/>
  <c r="J55" i="2"/>
  <c r="H55" i="2"/>
  <c r="F55" i="2"/>
  <c r="D55" i="2"/>
  <c r="B55" i="2"/>
  <c r="AD54" i="2"/>
  <c r="AB54" i="2"/>
  <c r="Z54" i="2"/>
  <c r="X54" i="2"/>
  <c r="V54" i="2"/>
  <c r="P54" i="2"/>
  <c r="N54" i="2"/>
  <c r="L54" i="2"/>
  <c r="J54" i="2"/>
  <c r="H54" i="2"/>
  <c r="F54" i="2"/>
  <c r="D54" i="2"/>
  <c r="B54" i="2"/>
  <c r="R53" i="2"/>
  <c r="P53" i="2"/>
  <c r="N53" i="2"/>
  <c r="L53" i="2"/>
  <c r="J53" i="2"/>
  <c r="H53" i="2"/>
  <c r="F53" i="2"/>
  <c r="D53" i="2"/>
  <c r="B53" i="2"/>
  <c r="AD52" i="2"/>
  <c r="AB52" i="2"/>
  <c r="Z52" i="2"/>
  <c r="X52" i="2"/>
  <c r="V52" i="2"/>
  <c r="P52" i="2"/>
  <c r="N52" i="2"/>
  <c r="L52" i="2"/>
  <c r="J52" i="2"/>
  <c r="H52" i="2"/>
  <c r="F52" i="2"/>
  <c r="D52" i="2"/>
  <c r="B52" i="2"/>
  <c r="AD50" i="2"/>
  <c r="AB50" i="2"/>
  <c r="Z50" i="2"/>
  <c r="X50" i="2"/>
  <c r="V50" i="2"/>
  <c r="P50" i="2"/>
  <c r="N50" i="2"/>
  <c r="L50" i="2"/>
  <c r="J50" i="2"/>
  <c r="H50" i="2"/>
  <c r="F50" i="2"/>
  <c r="D50" i="2"/>
  <c r="B50" i="2"/>
  <c r="AD49" i="2"/>
  <c r="AB49" i="2"/>
  <c r="Z49" i="2"/>
  <c r="X49" i="2"/>
  <c r="V49" i="2"/>
  <c r="P49" i="2"/>
  <c r="N49" i="2"/>
  <c r="L49" i="2"/>
  <c r="J49" i="2"/>
  <c r="H49" i="2"/>
  <c r="F49" i="2"/>
  <c r="D49" i="2"/>
  <c r="B49" i="2"/>
  <c r="AD48" i="2"/>
  <c r="AB48" i="2"/>
  <c r="Z48" i="2"/>
  <c r="X48" i="2"/>
  <c r="V48" i="2"/>
  <c r="P48" i="2"/>
  <c r="N48" i="2"/>
  <c r="L48" i="2"/>
  <c r="J48" i="2"/>
  <c r="H48" i="2"/>
  <c r="F48" i="2"/>
  <c r="D48" i="2"/>
  <c r="B48" i="2"/>
  <c r="P47" i="2"/>
  <c r="N47" i="2"/>
  <c r="L47" i="2"/>
  <c r="J47" i="2"/>
  <c r="H47" i="2"/>
  <c r="F47" i="2"/>
  <c r="D47" i="2"/>
  <c r="B47" i="2"/>
  <c r="R46" i="2"/>
  <c r="P46" i="2"/>
  <c r="N46" i="2"/>
  <c r="L46" i="2"/>
  <c r="J46" i="2"/>
  <c r="H46" i="2"/>
  <c r="F46" i="2"/>
  <c r="D46" i="2"/>
  <c r="B46" i="2"/>
  <c r="R45" i="2"/>
  <c r="P45" i="2"/>
  <c r="N45" i="2"/>
  <c r="L45" i="2"/>
  <c r="J45" i="2"/>
  <c r="H45" i="2"/>
  <c r="F45" i="2"/>
  <c r="D45" i="2"/>
  <c r="B45" i="2"/>
  <c r="R44" i="2"/>
  <c r="P44" i="2"/>
  <c r="N44" i="2"/>
  <c r="L44" i="2"/>
  <c r="J44" i="2"/>
  <c r="H44" i="2"/>
  <c r="F44" i="2"/>
  <c r="D44" i="2"/>
  <c r="B44" i="2"/>
  <c r="R43" i="2"/>
  <c r="P43" i="2"/>
  <c r="N43" i="2"/>
  <c r="L43" i="2"/>
  <c r="J43" i="2"/>
  <c r="H43" i="2"/>
  <c r="F43" i="2"/>
  <c r="D43" i="2"/>
  <c r="B43" i="2"/>
  <c r="R42" i="2"/>
  <c r="P42" i="2"/>
  <c r="N42" i="2"/>
  <c r="L42" i="2"/>
  <c r="J42" i="2"/>
  <c r="H42" i="2"/>
  <c r="F42" i="2"/>
  <c r="D42" i="2"/>
  <c r="B42" i="2"/>
  <c r="R41" i="2"/>
  <c r="P41" i="2"/>
  <c r="N41" i="2"/>
  <c r="L41" i="2"/>
  <c r="J41" i="2"/>
  <c r="H41" i="2"/>
  <c r="F41" i="2"/>
  <c r="D41" i="2"/>
  <c r="B41" i="2"/>
  <c r="R39" i="2"/>
  <c r="P39" i="2"/>
  <c r="N39" i="2"/>
  <c r="L39" i="2"/>
  <c r="J39" i="2"/>
  <c r="H39" i="2"/>
  <c r="F39" i="2"/>
  <c r="D39" i="2"/>
  <c r="B39" i="2"/>
  <c r="R38" i="2"/>
  <c r="P38" i="2"/>
  <c r="N38" i="2"/>
  <c r="L38" i="2"/>
  <c r="J38" i="2"/>
  <c r="H38" i="2"/>
  <c r="F38" i="2"/>
  <c r="D38" i="2"/>
  <c r="B38" i="2"/>
  <c r="R37" i="2"/>
  <c r="P37" i="2"/>
  <c r="N37" i="2"/>
  <c r="L37" i="2"/>
  <c r="J37" i="2"/>
  <c r="H37" i="2"/>
  <c r="F37" i="2"/>
  <c r="D37" i="2"/>
  <c r="B37" i="2"/>
  <c r="R36" i="2"/>
  <c r="P36" i="2"/>
  <c r="N36" i="2"/>
  <c r="L36" i="2"/>
  <c r="J36" i="2"/>
  <c r="H36" i="2"/>
  <c r="F36" i="2"/>
  <c r="D36" i="2"/>
  <c r="B36" i="2"/>
  <c r="B26" i="2"/>
  <c r="P26" i="2" s="1"/>
  <c r="P25" i="2"/>
  <c r="N25" i="2"/>
  <c r="L25" i="2"/>
  <c r="H25" i="2"/>
  <c r="F25" i="2"/>
  <c r="B25" i="2"/>
  <c r="P24" i="2"/>
  <c r="N24" i="2"/>
  <c r="L24" i="2"/>
  <c r="H24" i="2"/>
  <c r="F24" i="2"/>
  <c r="B24" i="2"/>
  <c r="P23" i="2"/>
  <c r="N23" i="2"/>
  <c r="L23" i="2"/>
  <c r="H23" i="2"/>
  <c r="F23" i="2"/>
  <c r="B23" i="2"/>
  <c r="P22" i="2"/>
  <c r="N22" i="2"/>
  <c r="L22" i="2"/>
  <c r="H22" i="2"/>
  <c r="F22" i="2"/>
  <c r="B22" i="2"/>
  <c r="R21" i="2"/>
  <c r="P21" i="2"/>
  <c r="N21" i="2"/>
  <c r="L21" i="2"/>
  <c r="H21" i="2"/>
  <c r="F21" i="2"/>
  <c r="B21" i="2"/>
  <c r="R20" i="2"/>
  <c r="P20" i="2"/>
  <c r="N20" i="2"/>
  <c r="L20" i="2"/>
  <c r="H20" i="2"/>
  <c r="F20" i="2"/>
  <c r="D20" i="2"/>
  <c r="B20" i="2"/>
  <c r="R19" i="2"/>
  <c r="P19" i="2"/>
  <c r="N19" i="2"/>
  <c r="L19" i="2"/>
  <c r="H19" i="2"/>
  <c r="F19" i="2"/>
  <c r="D19" i="2"/>
  <c r="B19" i="2"/>
  <c r="R17" i="2"/>
  <c r="P17" i="2"/>
  <c r="N17" i="2"/>
  <c r="L17" i="2"/>
  <c r="H17" i="2"/>
  <c r="F17" i="2"/>
  <c r="D17" i="2"/>
  <c r="B17" i="2"/>
  <c r="R16" i="2"/>
  <c r="P16" i="2"/>
  <c r="N16" i="2"/>
  <c r="L16" i="2"/>
  <c r="H16" i="2"/>
  <c r="F16" i="2"/>
  <c r="D16" i="2"/>
  <c r="B16" i="2"/>
  <c r="D71" i="2"/>
  <c r="H71" i="2"/>
  <c r="H76" i="2" l="1"/>
  <c r="D77" i="2"/>
  <c r="H77" i="2"/>
  <c r="F74" i="2"/>
  <c r="L78" i="2"/>
  <c r="L70" i="2"/>
  <c r="J72" i="2"/>
  <c r="F72" i="2"/>
  <c r="H72" i="2"/>
  <c r="J78" i="2"/>
  <c r="N72" i="2"/>
  <c r="H78" i="2"/>
  <c r="D70" i="2"/>
  <c r="L77" i="2"/>
  <c r="J69" i="2"/>
  <c r="H70" i="2"/>
  <c r="F75" i="2"/>
  <c r="D76" i="2"/>
  <c r="H26" i="2"/>
  <c r="D26" i="2"/>
  <c r="N26" i="2"/>
  <c r="F69" i="2"/>
  <c r="N69" i="2"/>
  <c r="J71" i="2"/>
  <c r="P72" i="2"/>
  <c r="D75" i="2"/>
  <c r="H75" i="2"/>
  <c r="F76" i="2"/>
  <c r="J76" i="2"/>
  <c r="F77" i="2"/>
  <c r="J77" i="2"/>
  <c r="F26" i="2"/>
  <c r="L26" i="2"/>
  <c r="D69" i="2"/>
  <c r="H69" i="2"/>
  <c r="L69" i="2"/>
  <c r="F70" i="2"/>
  <c r="J70" i="2"/>
  <c r="D72" i="2"/>
  <c r="L72" i="2"/>
  <c r="L74" i="2"/>
  <c r="F71" i="2"/>
  <c r="D74" i="2"/>
  <c r="H74" i="2"/>
</calcChain>
</file>

<file path=xl/sharedStrings.xml><?xml version="1.0" encoding="utf-8"?>
<sst xmlns="http://schemas.openxmlformats.org/spreadsheetml/2006/main" count="67" uniqueCount="52">
  <si>
    <t>Information Provided By:</t>
  </si>
  <si>
    <t>United States Department of Agriculture</t>
  </si>
  <si>
    <t>Marketing and Regulatory Programs</t>
  </si>
  <si>
    <t>************  BEEF GRADING HISTORICAL RECORDS  ************</t>
  </si>
  <si>
    <t>Agricultural Marketing Service</t>
  </si>
  <si>
    <t>%  of FEDERAL</t>
  </si>
  <si>
    <t>CY</t>
  </si>
  <si>
    <t>POUNDS</t>
  </si>
  <si>
    <t xml:space="preserve"> SLAUGHTER</t>
  </si>
  <si>
    <t>YEAR</t>
  </si>
  <si>
    <t>GRADED</t>
  </si>
  <si>
    <t>PRIME</t>
  </si>
  <si>
    <t>%</t>
  </si>
  <si>
    <t>CHOICE</t>
  </si>
  <si>
    <t>SELECT</t>
  </si>
  <si>
    <t>UTILITY</t>
  </si>
  <si>
    <t>CUTTER</t>
  </si>
  <si>
    <t>CANNER</t>
  </si>
  <si>
    <t>S/H</t>
  </si>
  <si>
    <t>BEEF</t>
  </si>
  <si>
    <t>Y1</t>
  </si>
  <si>
    <t>Y2</t>
  </si>
  <si>
    <t>Y3</t>
  </si>
  <si>
    <t>Y4</t>
  </si>
  <si>
    <t>Y5</t>
  </si>
  <si>
    <t>1971*</t>
  </si>
  <si>
    <t xml:space="preserve">     (FIGURES NOT AVAILABLE)</t>
  </si>
  <si>
    <t>1972*</t>
  </si>
  <si>
    <t>* INDICATES ESTIMATED FIGURES</t>
  </si>
  <si>
    <t>1/  Grade designations are those in use at time data were reported.</t>
  </si>
  <si>
    <t>2/  Breakdown on volume or percentages by grade not available for 1930-37 and 1948-55</t>
  </si>
  <si>
    <t>3/  During the period of 1942-46, beef that met the requirements of the Prime grade were identified as Choice, pursuant to Amendment 5, MPR 169, Office of Price Administration.</t>
  </si>
  <si>
    <t>4/  Quality grades Cutter &amp; Canner were combined from 1943 to 1947.</t>
  </si>
  <si>
    <t>5/  Total includes beef officially graded for the Commodity Credit Corporation (Federal Surplus Commodities Corporation prior to April 3, 1944)</t>
  </si>
  <si>
    <t>1942 -   6.7  million lbs.</t>
  </si>
  <si>
    <t>1943 -  18.5    "      "</t>
  </si>
  <si>
    <t>1944 -  28.1    "      "</t>
  </si>
  <si>
    <t>1945 - 109.3    "      "</t>
  </si>
  <si>
    <t>1946 - 168.6    "      "</t>
  </si>
  <si>
    <t>6/  Pounds designated as "0" are .5 million or less.</t>
  </si>
  <si>
    <t>7/  Yield grade figures prior to 1967 are not available.</t>
  </si>
  <si>
    <t>8/  Quality and Yield Grades were coupled in February, 1976.</t>
  </si>
  <si>
    <t>9/  Grade name change November, 1987.  The grade name of Good was changed to Select.  Figures from 1930 through 1987 reference Good.  Figures from 1988 to present reference Select.</t>
  </si>
  <si>
    <t>10/  Quality and Yield Grades were uncoupled in August, 1989.</t>
  </si>
  <si>
    <t>QUALITY GRADES</t>
  </si>
  <si>
    <t>YIELD GRADES</t>
  </si>
  <si>
    <t>(MILLION POUNDS)</t>
  </si>
  <si>
    <t>STNDRD</t>
  </si>
  <si>
    <t>COMRCL</t>
  </si>
  <si>
    <t>FIGURES NOT AVAILABLE - SEE FOOTNOTE /2</t>
  </si>
  <si>
    <t>Livestock, Poultry and Seed Program</t>
  </si>
  <si>
    <t>Qauality Assessment 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</si>
</sst>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10" x14ac:knownFonts="1">
    <font>
      <sz val="12"/>
      <name val="Arial"/>
    </font>
    <font>
      <sz val="10"/>
      <name val="Arial"/>
    </font>
    <font>
      <sz val="10"/>
      <color indexed="8"/>
      <name val="Arial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</font>
    <font>
      <b/>
      <u/>
      <sz val="10"/>
      <name val="Arial"/>
      <family val="2"/>
    </font>
    <font>
      <b/>
      <u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double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 style="thin">
        <color indexed="64"/>
      </right>
      <top/>
      <bottom style="double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22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22"/>
      </right>
      <top/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22"/>
      </right>
      <top style="double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double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double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double">
        <color indexed="64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double">
        <color indexed="64"/>
      </right>
      <top/>
      <bottom style="thin">
        <color indexed="22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22"/>
      </bottom>
      <diagonal/>
    </border>
    <border>
      <left/>
      <right/>
      <top style="double">
        <color indexed="64"/>
      </top>
      <bottom style="thin">
        <color indexed="22"/>
      </bottom>
      <diagonal/>
    </border>
    <border>
      <left/>
      <right style="double">
        <color indexed="64"/>
      </right>
      <top style="double">
        <color indexed="64"/>
      </top>
      <bottom style="thin">
        <color indexed="22"/>
      </bottom>
      <diagonal/>
    </border>
    <border>
      <left style="double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auto="1"/>
      </left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double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double">
        <color indexed="64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double">
        <color indexed="64"/>
      </right>
      <top/>
      <bottom/>
      <diagonal/>
    </border>
    <border>
      <left style="thin">
        <color theme="0" tint="-0.24994659260841701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24994659260841701"/>
      </left>
      <right style="double">
        <color indexed="64"/>
      </right>
      <top/>
      <bottom style="thin">
        <color theme="0" tint="-0.24994659260841701"/>
      </bottom>
      <diagonal/>
    </border>
    <border>
      <left/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 style="double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22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22"/>
      </left>
      <right style="double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double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22"/>
      </top>
      <bottom style="thin">
        <color theme="0" tint="-0.24994659260841701"/>
      </bottom>
      <diagonal/>
    </border>
    <border>
      <left style="double">
        <color indexed="64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4">
    <xf numFmtId="0" fontId="0" fillId="0" borderId="0" xfId="0"/>
    <xf numFmtId="0" fontId="2" fillId="0" borderId="0" xfId="0" applyFont="1" applyAlignment="1" applyProtection="1">
      <alignment horizontal="left"/>
    </xf>
    <xf numFmtId="0" fontId="2" fillId="0" borderId="0" xfId="0" applyFont="1" applyProtection="1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Border="1" applyProtection="1"/>
    <xf numFmtId="0" fontId="6" fillId="0" borderId="0" xfId="0" applyFont="1"/>
    <xf numFmtId="0" fontId="1" fillId="0" borderId="0" xfId="0" applyFont="1" applyBorder="1"/>
    <xf numFmtId="0" fontId="1" fillId="0" borderId="2" xfId="0" applyFont="1" applyBorder="1"/>
    <xf numFmtId="0" fontId="3" fillId="0" borderId="2" xfId="0" applyFont="1" applyBorder="1" applyProtection="1"/>
    <xf numFmtId="0" fontId="1" fillId="0" borderId="3" xfId="0" applyFont="1" applyBorder="1"/>
    <xf numFmtId="0" fontId="1" fillId="0" borderId="4" xfId="0" applyFont="1" applyBorder="1"/>
    <xf numFmtId="0" fontId="3" fillId="0" borderId="5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164" fontId="2" fillId="0" borderId="7" xfId="0" applyNumberFormat="1" applyFont="1" applyBorder="1" applyAlignment="1" applyProtection="1">
      <alignment horizontal="right"/>
    </xf>
    <xf numFmtId="164" fontId="2" fillId="0" borderId="8" xfId="0" applyNumberFormat="1" applyFont="1" applyBorder="1" applyAlignment="1" applyProtection="1">
      <alignment horizontal="right"/>
    </xf>
    <xf numFmtId="164" fontId="2" fillId="0" borderId="1" xfId="0" applyNumberFormat="1" applyFont="1" applyBorder="1" applyAlignment="1" applyProtection="1">
      <alignment horizontal="right"/>
    </xf>
    <xf numFmtId="164" fontId="2" fillId="0" borderId="9" xfId="0" applyNumberFormat="1" applyFont="1" applyBorder="1" applyAlignment="1" applyProtection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/>
    <xf numFmtId="164" fontId="1" fillId="0" borderId="1" xfId="0" applyNumberFormat="1" applyFont="1" applyBorder="1"/>
    <xf numFmtId="3" fontId="1" fillId="0" borderId="1" xfId="0" applyNumberFormat="1" applyFont="1" applyBorder="1"/>
    <xf numFmtId="164" fontId="2" fillId="0" borderId="1" xfId="0" applyNumberFormat="1" applyFont="1" applyBorder="1" applyProtection="1"/>
    <xf numFmtId="3" fontId="2" fillId="0" borderId="1" xfId="0" applyNumberFormat="1" applyFont="1" applyBorder="1" applyProtection="1"/>
    <xf numFmtId="164" fontId="2" fillId="0" borderId="9" xfId="0" applyNumberFormat="1" applyFont="1" applyBorder="1" applyProtection="1"/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1" fillId="0" borderId="11" xfId="0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3" fontId="1" fillId="0" borderId="12" xfId="0" applyNumberFormat="1" applyFont="1" applyBorder="1"/>
    <xf numFmtId="0" fontId="3" fillId="0" borderId="13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4" fontId="2" fillId="0" borderId="16" xfId="0" applyNumberFormat="1" applyFont="1" applyBorder="1" applyAlignment="1" applyProtection="1">
      <alignment horizontal="right"/>
    </xf>
    <xf numFmtId="0" fontId="1" fillId="0" borderId="17" xfId="0" applyFont="1" applyBorder="1"/>
    <xf numFmtId="164" fontId="2" fillId="0" borderId="18" xfId="0" applyNumberFormat="1" applyFont="1" applyBorder="1" applyAlignment="1" applyProtection="1">
      <alignment horizontal="right"/>
    </xf>
    <xf numFmtId="0" fontId="3" fillId="0" borderId="19" xfId="0" applyFont="1" applyBorder="1" applyAlignment="1" applyProtection="1">
      <alignment horizontal="center"/>
    </xf>
    <xf numFmtId="0" fontId="3" fillId="0" borderId="20" xfId="0" applyFont="1" applyBorder="1" applyAlignment="1" applyProtection="1">
      <alignment horizontal="center"/>
    </xf>
    <xf numFmtId="10" fontId="2" fillId="0" borderId="21" xfId="0" applyNumberFormat="1" applyFont="1" applyBorder="1" applyAlignment="1" applyProtection="1">
      <alignment horizontal="right"/>
    </xf>
    <xf numFmtId="3" fontId="1" fillId="0" borderId="22" xfId="0" applyNumberFormat="1" applyFont="1" applyBorder="1" applyAlignment="1"/>
    <xf numFmtId="3" fontId="1" fillId="0" borderId="22" xfId="0" applyNumberFormat="1" applyFont="1" applyBorder="1"/>
    <xf numFmtId="3" fontId="2" fillId="0" borderId="22" xfId="0" applyNumberFormat="1" applyFont="1" applyBorder="1" applyProtection="1"/>
    <xf numFmtId="164" fontId="2" fillId="0" borderId="23" xfId="0" applyNumberFormat="1" applyFont="1" applyBorder="1" applyAlignment="1" applyProtection="1">
      <alignment horizontal="right"/>
    </xf>
    <xf numFmtId="164" fontId="2" fillId="0" borderId="24" xfId="0" applyNumberFormat="1" applyFont="1" applyBorder="1" applyAlignment="1" applyProtection="1">
      <alignment horizontal="right"/>
    </xf>
    <xf numFmtId="164" fontId="1" fillId="0" borderId="24" xfId="0" applyNumberFormat="1" applyFont="1" applyBorder="1" applyAlignment="1">
      <alignment horizontal="right"/>
    </xf>
    <xf numFmtId="164" fontId="1" fillId="0" borderId="24" xfId="0" applyNumberFormat="1" applyFont="1" applyBorder="1"/>
    <xf numFmtId="164" fontId="1" fillId="0" borderId="9" xfId="0" applyNumberFormat="1" applyFont="1" applyBorder="1"/>
    <xf numFmtId="164" fontId="2" fillId="0" borderId="24" xfId="0" applyNumberFormat="1" applyFont="1" applyBorder="1" applyProtection="1"/>
    <xf numFmtId="3" fontId="1" fillId="0" borderId="25" xfId="0" applyNumberFormat="1" applyFont="1" applyBorder="1"/>
    <xf numFmtId="3" fontId="3" fillId="0" borderId="2" xfId="0" applyNumberFormat="1" applyFont="1" applyBorder="1" applyAlignment="1" applyProtection="1">
      <alignment horizontal="center"/>
    </xf>
    <xf numFmtId="3" fontId="3" fillId="0" borderId="26" xfId="0" applyNumberFormat="1" applyFont="1" applyBorder="1" applyAlignment="1" applyProtection="1">
      <alignment horizontal="center"/>
    </xf>
    <xf numFmtId="3" fontId="3" fillId="0" borderId="27" xfId="0" applyNumberFormat="1" applyFont="1" applyBorder="1" applyAlignment="1" applyProtection="1">
      <alignment horizontal="center"/>
    </xf>
    <xf numFmtId="3" fontId="2" fillId="0" borderId="28" xfId="0" applyNumberFormat="1" applyFont="1" applyBorder="1" applyAlignment="1" applyProtection="1">
      <alignment horizontal="right"/>
    </xf>
    <xf numFmtId="3" fontId="2" fillId="0" borderId="12" xfId="0" applyNumberFormat="1" applyFont="1" applyBorder="1" applyAlignment="1" applyProtection="1">
      <alignment horizontal="right"/>
    </xf>
    <xf numFmtId="3" fontId="1" fillId="0" borderId="0" xfId="0" applyNumberFormat="1" applyFont="1"/>
    <xf numFmtId="3" fontId="2" fillId="0" borderId="0" xfId="0" applyNumberFormat="1" applyFont="1" applyProtection="1"/>
    <xf numFmtId="3" fontId="1" fillId="0" borderId="3" xfId="0" applyNumberFormat="1" applyFont="1" applyBorder="1"/>
    <xf numFmtId="3" fontId="3" fillId="0" borderId="3" xfId="0" applyNumberFormat="1" applyFont="1" applyBorder="1" applyProtection="1"/>
    <xf numFmtId="3" fontId="3" fillId="0" borderId="29" xfId="0" applyNumberFormat="1" applyFont="1" applyBorder="1" applyAlignment="1" applyProtection="1">
      <alignment horizontal="center"/>
    </xf>
    <xf numFmtId="3" fontId="2" fillId="0" borderId="22" xfId="0" applyNumberFormat="1" applyFont="1" applyBorder="1" applyAlignment="1" applyProtection="1">
      <alignment horizontal="right"/>
    </xf>
    <xf numFmtId="3" fontId="1" fillId="0" borderId="22" xfId="0" applyNumberFormat="1" applyFont="1" applyBorder="1" applyAlignment="1">
      <alignment horizontal="right"/>
    </xf>
    <xf numFmtId="3" fontId="1" fillId="0" borderId="0" xfId="0" applyNumberFormat="1" applyFont="1" applyBorder="1"/>
    <xf numFmtId="3" fontId="3" fillId="0" borderId="0" xfId="0" applyNumberFormat="1" applyFont="1" applyBorder="1" applyProtection="1"/>
    <xf numFmtId="3" fontId="3" fillId="0" borderId="30" xfId="0" applyNumberFormat="1" applyFont="1" applyBorder="1" applyAlignment="1" applyProtection="1">
      <alignment horizontal="center"/>
    </xf>
    <xf numFmtId="3" fontId="2" fillId="0" borderId="7" xfId="0" applyNumberFormat="1" applyFont="1" applyBorder="1" applyAlignment="1" applyProtection="1">
      <alignment horizontal="right"/>
    </xf>
    <xf numFmtId="3" fontId="2" fillId="0" borderId="1" xfId="0" applyNumberFormat="1" applyFont="1" applyBorder="1" applyAlignment="1" applyProtection="1">
      <alignment horizontal="right"/>
    </xf>
    <xf numFmtId="3" fontId="2" fillId="0" borderId="1" xfId="0" applyNumberFormat="1" applyFont="1" applyBorder="1" applyAlignment="1" applyProtection="1"/>
    <xf numFmtId="3" fontId="3" fillId="0" borderId="30" xfId="0" applyNumberFormat="1" applyFont="1" applyBorder="1" applyAlignment="1" applyProtection="1">
      <alignment horizontal="left"/>
    </xf>
    <xf numFmtId="3" fontId="2" fillId="0" borderId="31" xfId="0" applyNumberFormat="1" applyFont="1" applyBorder="1" applyAlignment="1" applyProtection="1"/>
    <xf numFmtId="3" fontId="2" fillId="0" borderId="22" xfId="0" applyNumberFormat="1" applyFont="1" applyBorder="1" applyAlignment="1" applyProtection="1"/>
    <xf numFmtId="165" fontId="2" fillId="0" borderId="1" xfId="0" applyNumberFormat="1" applyFont="1" applyBorder="1" applyAlignment="1" applyProtection="1">
      <alignment horizontal="right"/>
    </xf>
    <xf numFmtId="165" fontId="1" fillId="0" borderId="1" xfId="0" applyNumberFormat="1" applyFont="1" applyBorder="1" applyAlignment="1">
      <alignment horizontal="right"/>
    </xf>
    <xf numFmtId="165" fontId="2" fillId="0" borderId="21" xfId="0" applyNumberFormat="1" applyFont="1" applyBorder="1" applyAlignment="1" applyProtection="1">
      <alignment horizontal="right"/>
    </xf>
    <xf numFmtId="165" fontId="1" fillId="0" borderId="21" xfId="0" applyNumberFormat="1" applyFont="1" applyBorder="1" applyAlignment="1">
      <alignment horizontal="right"/>
    </xf>
    <xf numFmtId="165" fontId="2" fillId="0" borderId="16" xfId="0" applyNumberFormat="1" applyFont="1" applyBorder="1" applyAlignment="1" applyProtection="1">
      <alignment horizontal="right"/>
    </xf>
    <xf numFmtId="165" fontId="1" fillId="0" borderId="16" xfId="0" applyNumberFormat="1" applyFont="1" applyBorder="1" applyAlignment="1">
      <alignment horizontal="right"/>
    </xf>
    <xf numFmtId="165" fontId="2" fillId="0" borderId="16" xfId="0" applyNumberFormat="1" applyFont="1" applyBorder="1" applyProtection="1"/>
    <xf numFmtId="10" fontId="2" fillId="0" borderId="1" xfId="0" applyNumberFormat="1" applyFont="1" applyBorder="1" applyAlignment="1" applyProtection="1">
      <alignment horizontal="right"/>
    </xf>
    <xf numFmtId="10" fontId="2" fillId="0" borderId="16" xfId="0" applyNumberFormat="1" applyFont="1" applyBorder="1" applyAlignment="1" applyProtection="1">
      <alignment horizontal="right"/>
    </xf>
    <xf numFmtId="3" fontId="2" fillId="0" borderId="32" xfId="0" applyNumberFormat="1" applyFont="1" applyBorder="1" applyAlignment="1" applyProtection="1">
      <alignment horizontal="right"/>
    </xf>
    <xf numFmtId="164" fontId="2" fillId="0" borderId="33" xfId="0" applyNumberFormat="1" applyFont="1" applyBorder="1" applyAlignment="1" applyProtection="1">
      <alignment horizontal="right"/>
    </xf>
    <xf numFmtId="3" fontId="2" fillId="0" borderId="33" xfId="0" applyNumberFormat="1" applyFont="1" applyBorder="1" applyAlignment="1" applyProtection="1">
      <alignment horizontal="right"/>
    </xf>
    <xf numFmtId="3" fontId="2" fillId="0" borderId="33" xfId="0" applyNumberFormat="1" applyFont="1" applyBorder="1" applyAlignment="1" applyProtection="1"/>
    <xf numFmtId="10" fontId="2" fillId="0" borderId="34" xfId="0" applyNumberFormat="1" applyFont="1" applyBorder="1" applyAlignment="1" applyProtection="1">
      <alignment horizontal="right"/>
    </xf>
    <xf numFmtId="3" fontId="1" fillId="0" borderId="32" xfId="0" applyNumberFormat="1" applyFont="1" applyBorder="1"/>
    <xf numFmtId="3" fontId="1" fillId="0" borderId="33" xfId="0" applyNumberFormat="1" applyFont="1" applyBorder="1"/>
    <xf numFmtId="164" fontId="2" fillId="0" borderId="35" xfId="0" applyNumberFormat="1" applyFont="1" applyBorder="1" applyAlignment="1" applyProtection="1">
      <alignment horizontal="right"/>
    </xf>
    <xf numFmtId="164" fontId="2" fillId="0" borderId="36" xfId="0" applyNumberFormat="1" applyFont="1" applyBorder="1" applyAlignment="1" applyProtection="1">
      <alignment horizontal="right"/>
    </xf>
    <xf numFmtId="164" fontId="1" fillId="0" borderId="33" xfId="0" applyNumberFormat="1" applyFont="1" applyBorder="1"/>
    <xf numFmtId="165" fontId="1" fillId="0" borderId="37" xfId="0" applyNumberFormat="1" applyFont="1" applyBorder="1" applyAlignment="1">
      <alignment horizontal="right"/>
    </xf>
    <xf numFmtId="165" fontId="1" fillId="0" borderId="0" xfId="0" applyNumberFormat="1" applyFont="1"/>
    <xf numFmtId="165" fontId="2" fillId="0" borderId="37" xfId="0" applyNumberFormat="1" applyFont="1" applyBorder="1" applyAlignment="1" applyProtection="1">
      <alignment horizontal="right"/>
    </xf>
    <xf numFmtId="3" fontId="1" fillId="0" borderId="47" xfId="0" applyNumberFormat="1" applyFont="1" applyBorder="1"/>
    <xf numFmtId="164" fontId="2" fillId="0" borderId="48" xfId="0" applyNumberFormat="1" applyFont="1" applyBorder="1" applyAlignment="1" applyProtection="1">
      <alignment horizontal="right"/>
    </xf>
    <xf numFmtId="3" fontId="1" fillId="0" borderId="49" xfId="0" applyNumberFormat="1" applyFont="1" applyBorder="1"/>
    <xf numFmtId="164" fontId="2" fillId="0" borderId="49" xfId="0" applyNumberFormat="1" applyFont="1" applyBorder="1" applyAlignment="1" applyProtection="1">
      <alignment horizontal="right"/>
    </xf>
    <xf numFmtId="165" fontId="2" fillId="0" borderId="50" xfId="0" applyNumberFormat="1" applyFont="1" applyBorder="1" applyAlignment="1" applyProtection="1">
      <alignment horizontal="right"/>
    </xf>
    <xf numFmtId="3" fontId="1" fillId="0" borderId="51" xfId="0" applyNumberFormat="1" applyFont="1" applyBorder="1"/>
    <xf numFmtId="164" fontId="2" fillId="0" borderId="52" xfId="0" applyNumberFormat="1" applyFont="1" applyBorder="1" applyAlignment="1" applyProtection="1">
      <alignment horizontal="right"/>
    </xf>
    <xf numFmtId="3" fontId="1" fillId="0" borderId="52" xfId="0" applyNumberFormat="1" applyFont="1" applyBorder="1"/>
    <xf numFmtId="165" fontId="2" fillId="0" borderId="53" xfId="0" applyNumberFormat="1" applyFont="1" applyBorder="1" applyAlignment="1" applyProtection="1">
      <alignment horizontal="right"/>
    </xf>
    <xf numFmtId="164" fontId="2" fillId="0" borderId="54" xfId="0" applyNumberFormat="1" applyFont="1" applyBorder="1" applyAlignment="1" applyProtection="1">
      <alignment horizontal="right"/>
    </xf>
    <xf numFmtId="164" fontId="2" fillId="0" borderId="55" xfId="0" applyNumberFormat="1" applyFont="1" applyBorder="1" applyAlignment="1" applyProtection="1">
      <alignment horizontal="right"/>
    </xf>
    <xf numFmtId="164" fontId="2" fillId="0" borderId="51" xfId="0" applyNumberFormat="1" applyFont="1" applyBorder="1" applyAlignment="1" applyProtection="1">
      <alignment horizontal="right"/>
    </xf>
    <xf numFmtId="164" fontId="2" fillId="0" borderId="56" xfId="0" applyNumberFormat="1" applyFont="1" applyBorder="1" applyAlignment="1" applyProtection="1">
      <alignment horizontal="right"/>
    </xf>
    <xf numFmtId="3" fontId="1" fillId="0" borderId="52" xfId="0" applyNumberFormat="1" applyFont="1" applyBorder="1" applyAlignment="1">
      <alignment horizontal="right"/>
    </xf>
    <xf numFmtId="165" fontId="2" fillId="0" borderId="52" xfId="0" applyNumberFormat="1" applyFont="1" applyBorder="1" applyAlignment="1" applyProtection="1">
      <alignment horizontal="right"/>
    </xf>
    <xf numFmtId="3" fontId="2" fillId="0" borderId="52" xfId="0" applyNumberFormat="1" applyFont="1" applyBorder="1" applyAlignment="1" applyProtection="1">
      <alignment horizontal="right"/>
    </xf>
    <xf numFmtId="165" fontId="2" fillId="0" borderId="56" xfId="0" applyNumberFormat="1" applyFont="1" applyBorder="1" applyAlignment="1" applyProtection="1">
      <alignment horizontal="right"/>
    </xf>
    <xf numFmtId="0" fontId="2" fillId="0" borderId="57" xfId="0" applyFont="1" applyBorder="1" applyAlignment="1" applyProtection="1">
      <alignment horizontal="center"/>
    </xf>
    <xf numFmtId="0" fontId="2" fillId="0" borderId="58" xfId="0" applyFont="1" applyBorder="1" applyAlignment="1" applyProtection="1">
      <alignment horizontal="center"/>
    </xf>
    <xf numFmtId="3" fontId="1" fillId="0" borderId="59" xfId="0" applyNumberFormat="1" applyFont="1" applyBorder="1"/>
    <xf numFmtId="3" fontId="1" fillId="0" borderId="60" xfId="0" applyNumberFormat="1" applyFont="1" applyBorder="1"/>
    <xf numFmtId="3" fontId="1" fillId="0" borderId="61" xfId="0" applyNumberFormat="1" applyFont="1" applyBorder="1"/>
    <xf numFmtId="164" fontId="2" fillId="0" borderId="62" xfId="0" applyNumberFormat="1" applyFont="1" applyBorder="1" applyAlignment="1" applyProtection="1">
      <alignment horizontal="right"/>
    </xf>
    <xf numFmtId="3" fontId="1" fillId="0" borderId="62" xfId="0" applyNumberFormat="1" applyFont="1" applyBorder="1"/>
    <xf numFmtId="3" fontId="1" fillId="0" borderId="62" xfId="0" applyNumberFormat="1" applyFont="1" applyBorder="1" applyAlignment="1">
      <alignment horizontal="right"/>
    </xf>
    <xf numFmtId="165" fontId="2" fillId="0" borderId="62" xfId="0" applyNumberFormat="1" applyFont="1" applyBorder="1" applyAlignment="1" applyProtection="1">
      <alignment horizontal="right"/>
    </xf>
    <xf numFmtId="164" fontId="2" fillId="0" borderId="61" xfId="0" applyNumberFormat="1" applyFont="1" applyBorder="1" applyAlignment="1" applyProtection="1">
      <alignment horizontal="right"/>
    </xf>
    <xf numFmtId="165" fontId="2" fillId="0" borderId="64" xfId="0" applyNumberFormat="1" applyFont="1" applyBorder="1" applyAlignment="1" applyProtection="1">
      <alignment horizontal="right"/>
    </xf>
    <xf numFmtId="164" fontId="5" fillId="0" borderId="63" xfId="0" applyNumberFormat="1" applyFont="1" applyBorder="1" applyAlignment="1" applyProtection="1">
      <alignment horizontal="right"/>
    </xf>
    <xf numFmtId="3" fontId="1" fillId="0" borderId="65" xfId="0" applyNumberFormat="1" applyFont="1" applyBorder="1"/>
    <xf numFmtId="164" fontId="2" fillId="0" borderId="66" xfId="0" applyNumberFormat="1" applyFont="1" applyBorder="1" applyAlignment="1" applyProtection="1">
      <alignment horizontal="right"/>
    </xf>
    <xf numFmtId="3" fontId="1" fillId="0" borderId="66" xfId="0" applyNumberFormat="1" applyFont="1" applyBorder="1"/>
    <xf numFmtId="3" fontId="1" fillId="0" borderId="66" xfId="0" applyNumberFormat="1" applyFont="1" applyBorder="1" applyAlignment="1">
      <alignment horizontal="right"/>
    </xf>
    <xf numFmtId="165" fontId="2" fillId="0" borderId="66" xfId="0" applyNumberFormat="1" applyFont="1" applyBorder="1" applyAlignment="1" applyProtection="1">
      <alignment horizontal="right"/>
    </xf>
    <xf numFmtId="3" fontId="2" fillId="0" borderId="66" xfId="0" applyNumberFormat="1" applyFont="1" applyBorder="1" applyAlignment="1" applyProtection="1">
      <alignment horizontal="right"/>
    </xf>
    <xf numFmtId="164" fontId="2" fillId="0" borderId="65" xfId="0" applyNumberFormat="1" applyFont="1" applyBorder="1" applyAlignment="1" applyProtection="1">
      <alignment horizontal="right"/>
    </xf>
    <xf numFmtId="164" fontId="2" fillId="0" borderId="67" xfId="0" applyNumberFormat="1" applyFont="1" applyBorder="1" applyAlignment="1" applyProtection="1">
      <alignment horizontal="right"/>
    </xf>
    <xf numFmtId="165" fontId="2" fillId="0" borderId="68" xfId="0" applyNumberFormat="1" applyFont="1" applyBorder="1" applyAlignment="1" applyProtection="1">
      <alignment horizontal="right"/>
    </xf>
    <xf numFmtId="3" fontId="1" fillId="0" borderId="21" xfId="0" applyNumberFormat="1" applyFont="1" applyBorder="1" applyAlignment="1">
      <alignment horizontal="right"/>
    </xf>
    <xf numFmtId="3" fontId="1" fillId="0" borderId="24" xfId="0" applyNumberFormat="1" applyFont="1" applyBorder="1" applyAlignment="1">
      <alignment horizontal="right"/>
    </xf>
    <xf numFmtId="3" fontId="1" fillId="0" borderId="9" xfId="0" applyNumberFormat="1" applyFont="1" applyBorder="1" applyAlignment="1">
      <alignment horizontal="right"/>
    </xf>
    <xf numFmtId="165" fontId="2" fillId="0" borderId="69" xfId="0" applyNumberFormat="1" applyFont="1" applyBorder="1" applyAlignment="1" applyProtection="1">
      <alignment horizontal="right"/>
    </xf>
    <xf numFmtId="165" fontId="2" fillId="0" borderId="70" xfId="0" applyNumberFormat="1" applyFont="1" applyBorder="1" applyAlignment="1" applyProtection="1">
      <alignment horizontal="right"/>
    </xf>
    <xf numFmtId="165" fontId="2" fillId="0" borderId="47" xfId="0" applyNumberFormat="1" applyFont="1" applyBorder="1" applyAlignment="1" applyProtection="1">
      <alignment horizontal="right"/>
    </xf>
    <xf numFmtId="0" fontId="2" fillId="0" borderId="69" xfId="0" applyFont="1" applyBorder="1" applyAlignment="1" applyProtection="1">
      <alignment horizontal="center"/>
    </xf>
    <xf numFmtId="3" fontId="1" fillId="0" borderId="70" xfId="0" applyNumberFormat="1" applyFont="1" applyBorder="1"/>
    <xf numFmtId="3" fontId="1" fillId="0" borderId="49" xfId="0" applyNumberFormat="1" applyFont="1" applyBorder="1" applyAlignment="1">
      <alignment horizontal="right"/>
    </xf>
    <xf numFmtId="165" fontId="2" fillId="0" borderId="49" xfId="0" applyNumberFormat="1" applyFont="1" applyBorder="1" applyAlignment="1" applyProtection="1">
      <alignment horizontal="right"/>
    </xf>
    <xf numFmtId="3" fontId="2" fillId="0" borderId="49" xfId="0" applyNumberFormat="1" applyFont="1" applyBorder="1" applyAlignment="1" applyProtection="1">
      <alignment horizontal="right"/>
    </xf>
    <xf numFmtId="165" fontId="2" fillId="0" borderId="71" xfId="0" applyNumberFormat="1" applyFont="1" applyBorder="1" applyAlignment="1" applyProtection="1">
      <alignment horizontal="right"/>
    </xf>
    <xf numFmtId="165" fontId="2" fillId="0" borderId="72" xfId="0" applyNumberFormat="1" applyFont="1" applyBorder="1" applyAlignment="1" applyProtection="1">
      <alignment horizontal="right"/>
    </xf>
    <xf numFmtId="3" fontId="1" fillId="0" borderId="73" xfId="0" applyNumberFormat="1" applyFont="1" applyBorder="1"/>
    <xf numFmtId="164" fontId="2" fillId="0" borderId="74" xfId="0" applyNumberFormat="1" applyFont="1" applyBorder="1" applyAlignment="1" applyProtection="1">
      <alignment horizontal="right"/>
    </xf>
    <xf numFmtId="3" fontId="1" fillId="0" borderId="74" xfId="0" applyNumberFormat="1" applyFont="1" applyBorder="1"/>
    <xf numFmtId="3" fontId="1" fillId="0" borderId="74" xfId="0" applyNumberFormat="1" applyFont="1" applyBorder="1" applyAlignment="1">
      <alignment horizontal="right"/>
    </xf>
    <xf numFmtId="165" fontId="2" fillId="0" borderId="74" xfId="0" applyNumberFormat="1" applyFont="1" applyBorder="1" applyAlignment="1" applyProtection="1">
      <alignment horizontal="right"/>
    </xf>
    <xf numFmtId="3" fontId="2" fillId="0" borderId="74" xfId="0" applyNumberFormat="1" applyFont="1" applyBorder="1" applyAlignment="1" applyProtection="1">
      <alignment horizontal="right"/>
    </xf>
    <xf numFmtId="165" fontId="2" fillId="0" borderId="75" xfId="0" applyNumberFormat="1" applyFont="1" applyBorder="1" applyAlignment="1" applyProtection="1">
      <alignment horizontal="right"/>
    </xf>
    <xf numFmtId="3" fontId="1" fillId="0" borderId="71" xfId="0" applyNumberFormat="1" applyFont="1" applyBorder="1" applyAlignment="1">
      <alignment horizontal="right"/>
    </xf>
    <xf numFmtId="0" fontId="2" fillId="0" borderId="76" xfId="0" applyFont="1" applyBorder="1" applyAlignment="1" applyProtection="1">
      <alignment horizontal="center"/>
    </xf>
    <xf numFmtId="3" fontId="2" fillId="0" borderId="77" xfId="0" applyNumberFormat="1" applyFont="1" applyBorder="1" applyAlignment="1" applyProtection="1">
      <alignment horizontal="right"/>
    </xf>
    <xf numFmtId="3" fontId="2" fillId="0" borderId="78" xfId="0" applyNumberFormat="1" applyFont="1" applyBorder="1" applyAlignment="1" applyProtection="1">
      <alignment horizontal="right"/>
    </xf>
    <xf numFmtId="164" fontId="2" fillId="0" borderId="71" xfId="0" applyNumberFormat="1" applyFont="1" applyBorder="1" applyAlignment="1" applyProtection="1">
      <alignment horizontal="right"/>
    </xf>
    <xf numFmtId="3" fontId="2" fillId="0" borderId="71" xfId="0" applyNumberFormat="1" applyFont="1" applyBorder="1" applyAlignment="1" applyProtection="1">
      <alignment horizontal="right"/>
    </xf>
    <xf numFmtId="3" fontId="2" fillId="0" borderId="71" xfId="0" applyNumberFormat="1" applyFont="1" applyBorder="1" applyAlignment="1" applyProtection="1"/>
    <xf numFmtId="10" fontId="2" fillId="0" borderId="71" xfId="0" applyNumberFormat="1" applyFont="1" applyBorder="1" applyAlignment="1" applyProtection="1">
      <alignment horizontal="right"/>
    </xf>
    <xf numFmtId="10" fontId="2" fillId="0" borderId="79" xfId="0" applyNumberFormat="1" applyFont="1" applyBorder="1" applyAlignment="1" applyProtection="1">
      <alignment horizontal="right"/>
    </xf>
    <xf numFmtId="3" fontId="2" fillId="0" borderId="59" xfId="0" applyNumberFormat="1" applyFont="1" applyBorder="1" applyAlignment="1" applyProtection="1">
      <alignment horizontal="right"/>
    </xf>
    <xf numFmtId="3" fontId="2" fillId="0" borderId="73" xfId="0" applyNumberFormat="1" applyFont="1" applyBorder="1" applyAlignment="1" applyProtection="1">
      <alignment horizontal="right"/>
    </xf>
    <xf numFmtId="164" fontId="2" fillId="0" borderId="80" xfId="0" applyNumberFormat="1" applyFont="1" applyBorder="1" applyAlignment="1" applyProtection="1">
      <alignment horizontal="right"/>
    </xf>
    <xf numFmtId="3" fontId="2" fillId="0" borderId="80" xfId="0" applyNumberFormat="1" applyFont="1" applyBorder="1" applyAlignment="1" applyProtection="1">
      <alignment horizontal="right"/>
    </xf>
    <xf numFmtId="3" fontId="2" fillId="0" borderId="80" xfId="0" applyNumberFormat="1" applyFont="1" applyBorder="1" applyAlignment="1" applyProtection="1"/>
    <xf numFmtId="10" fontId="2" fillId="0" borderId="80" xfId="0" applyNumberFormat="1" applyFont="1" applyBorder="1" applyAlignment="1" applyProtection="1">
      <alignment horizontal="right"/>
    </xf>
    <xf numFmtId="10" fontId="2" fillId="0" borderId="81" xfId="0" applyNumberFormat="1" applyFont="1" applyBorder="1" applyAlignment="1" applyProtection="1">
      <alignment horizontal="right"/>
    </xf>
    <xf numFmtId="3" fontId="2" fillId="0" borderId="82" xfId="0" applyNumberFormat="1" applyFont="1" applyBorder="1" applyAlignment="1" applyProtection="1">
      <alignment horizontal="right"/>
    </xf>
    <xf numFmtId="3" fontId="2" fillId="0" borderId="83" xfId="0" applyNumberFormat="1" applyFont="1" applyBorder="1" applyAlignment="1" applyProtection="1">
      <alignment horizontal="right"/>
    </xf>
    <xf numFmtId="164" fontId="2" fillId="0" borderId="84" xfId="0" applyNumberFormat="1" applyFont="1" applyBorder="1" applyAlignment="1" applyProtection="1">
      <alignment horizontal="right"/>
    </xf>
    <xf numFmtId="3" fontId="2" fillId="0" borderId="84" xfId="0" applyNumberFormat="1" applyFont="1" applyBorder="1" applyAlignment="1" applyProtection="1">
      <alignment horizontal="right"/>
    </xf>
    <xf numFmtId="3" fontId="2" fillId="0" borderId="84" xfId="0" applyNumberFormat="1" applyFont="1" applyBorder="1" applyAlignment="1" applyProtection="1"/>
    <xf numFmtId="10" fontId="2" fillId="0" borderId="84" xfId="0" applyNumberFormat="1" applyFont="1" applyBorder="1" applyAlignment="1" applyProtection="1">
      <alignment horizontal="right"/>
    </xf>
    <xf numFmtId="10" fontId="2" fillId="0" borderId="85" xfId="0" applyNumberFormat="1" applyFont="1" applyBorder="1" applyAlignment="1" applyProtection="1">
      <alignment horizontal="right"/>
    </xf>
    <xf numFmtId="0" fontId="2" fillId="0" borderId="86" xfId="0" applyFont="1" applyBorder="1" applyAlignment="1" applyProtection="1">
      <alignment horizontal="center"/>
    </xf>
    <xf numFmtId="0" fontId="1" fillId="0" borderId="76" xfId="0" applyFont="1" applyBorder="1" applyAlignment="1">
      <alignment horizontal="center"/>
    </xf>
    <xf numFmtId="3" fontId="1" fillId="0" borderId="77" xfId="0" applyNumberFormat="1" applyFont="1" applyBorder="1" applyAlignment="1">
      <alignment horizontal="right"/>
    </xf>
    <xf numFmtId="3" fontId="1" fillId="0" borderId="78" xfId="0" applyNumberFormat="1" applyFont="1" applyBorder="1"/>
    <xf numFmtId="164" fontId="1" fillId="0" borderId="71" xfId="0" applyNumberFormat="1" applyFont="1" applyBorder="1"/>
    <xf numFmtId="165" fontId="1" fillId="0" borderId="71" xfId="0" applyNumberFormat="1" applyFont="1" applyBorder="1"/>
    <xf numFmtId="3" fontId="1" fillId="0" borderId="71" xfId="0" applyNumberFormat="1" applyFont="1" applyBorder="1"/>
    <xf numFmtId="165" fontId="1" fillId="0" borderId="79" xfId="0" applyNumberFormat="1" applyFont="1" applyBorder="1"/>
    <xf numFmtId="0" fontId="1" fillId="0" borderId="88" xfId="0" applyFont="1" applyBorder="1" applyAlignment="1">
      <alignment horizontal="center"/>
    </xf>
    <xf numFmtId="3" fontId="1" fillId="0" borderId="87" xfId="0" applyNumberFormat="1" applyFont="1" applyBorder="1" applyAlignment="1">
      <alignment horizontal="right"/>
    </xf>
    <xf numFmtId="3" fontId="1" fillId="0" borderId="73" xfId="0" applyNumberFormat="1" applyFont="1" applyBorder="1" applyAlignment="1">
      <alignment horizontal="right"/>
    </xf>
    <xf numFmtId="164" fontId="1" fillId="0" borderId="80" xfId="0" applyNumberFormat="1" applyFont="1" applyBorder="1" applyAlignment="1">
      <alignment horizontal="right"/>
    </xf>
    <xf numFmtId="3" fontId="1" fillId="0" borderId="80" xfId="0" applyNumberFormat="1" applyFont="1" applyBorder="1" applyAlignment="1">
      <alignment horizontal="right"/>
    </xf>
    <xf numFmtId="3" fontId="1" fillId="0" borderId="80" xfId="0" applyNumberFormat="1" applyFont="1" applyBorder="1" applyAlignment="1"/>
    <xf numFmtId="165" fontId="1" fillId="0" borderId="80" xfId="0" applyNumberFormat="1" applyFont="1" applyBorder="1" applyAlignment="1">
      <alignment horizontal="right"/>
    </xf>
    <xf numFmtId="165" fontId="1" fillId="0" borderId="81" xfId="0" applyNumberFormat="1" applyFont="1" applyBorder="1" applyAlignment="1">
      <alignment horizontal="right"/>
    </xf>
    <xf numFmtId="3" fontId="2" fillId="0" borderId="89" xfId="0" applyNumberFormat="1" applyFont="1" applyBorder="1" applyAlignment="1" applyProtection="1">
      <alignment horizontal="right"/>
    </xf>
    <xf numFmtId="0" fontId="2" fillId="0" borderId="5" xfId="0" applyFont="1" applyBorder="1" applyAlignment="1" applyProtection="1">
      <alignment horizontal="center"/>
    </xf>
    <xf numFmtId="3" fontId="1" fillId="0" borderId="26" xfId="0" applyNumberFormat="1" applyFont="1" applyBorder="1"/>
    <xf numFmtId="165" fontId="2" fillId="0" borderId="67" xfId="0" applyNumberFormat="1" applyFont="1" applyBorder="1" applyAlignment="1" applyProtection="1">
      <alignment horizontal="right"/>
    </xf>
    <xf numFmtId="3" fontId="2" fillId="0" borderId="90" xfId="0" applyNumberFormat="1" applyFont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165" fontId="2" fillId="0" borderId="0" xfId="0" applyNumberFormat="1" applyFont="1" applyBorder="1" applyAlignment="1" applyProtection="1">
      <alignment horizontal="right"/>
    </xf>
    <xf numFmtId="3" fontId="2" fillId="0" borderId="0" xfId="0" applyNumberFormat="1" applyFont="1" applyBorder="1" applyAlignment="1" applyProtection="1">
      <alignment horizontal="right"/>
    </xf>
    <xf numFmtId="0" fontId="2" fillId="0" borderId="91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165" fontId="2" fillId="0" borderId="2" xfId="0" applyNumberFormat="1" applyFont="1" applyBorder="1" applyAlignment="1" applyProtection="1">
      <alignment horizontal="right"/>
    </xf>
    <xf numFmtId="164" fontId="2" fillId="0" borderId="2" xfId="0" applyNumberFormat="1" applyFont="1" applyBorder="1" applyAlignment="1" applyProtection="1">
      <alignment horizontal="right"/>
    </xf>
    <xf numFmtId="165" fontId="2" fillId="0" borderId="17" xfId="0" applyNumberFormat="1" applyFont="1" applyBorder="1" applyAlignment="1" applyProtection="1">
      <alignment horizontal="right"/>
    </xf>
    <xf numFmtId="164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37" fontId="2" fillId="0" borderId="22" xfId="0" applyNumberFormat="1" applyFont="1" applyBorder="1" applyAlignment="1" applyProtection="1">
      <alignment horizontal="center"/>
    </xf>
    <xf numFmtId="37" fontId="2" fillId="0" borderId="1" xfId="0" applyNumberFormat="1" applyFont="1" applyBorder="1" applyAlignment="1" applyProtection="1">
      <alignment horizontal="center"/>
    </xf>
    <xf numFmtId="37" fontId="2" fillId="0" borderId="16" xfId="0" applyNumberFormat="1" applyFont="1" applyBorder="1" applyAlignment="1" applyProtection="1">
      <alignment horizontal="center"/>
    </xf>
    <xf numFmtId="0" fontId="8" fillId="0" borderId="41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9" fillId="0" borderId="41" xfId="0" applyFont="1" applyBorder="1" applyAlignment="1" applyProtection="1">
      <alignment horizontal="center"/>
    </xf>
    <xf numFmtId="0" fontId="9" fillId="0" borderId="42" xfId="0" applyFont="1" applyBorder="1" applyAlignment="1" applyProtection="1">
      <alignment horizontal="center"/>
    </xf>
    <xf numFmtId="0" fontId="9" fillId="0" borderId="43" xfId="0" applyFont="1" applyBorder="1" applyAlignment="1" applyProtection="1">
      <alignment horizontal="center"/>
    </xf>
    <xf numFmtId="37" fontId="2" fillId="0" borderId="21" xfId="0" applyNumberFormat="1" applyFont="1" applyBorder="1" applyAlignment="1" applyProtection="1">
      <alignment horizontal="center"/>
    </xf>
    <xf numFmtId="0" fontId="3" fillId="0" borderId="41" xfId="0" applyFont="1" applyBorder="1" applyAlignment="1" applyProtection="1">
      <alignment horizontal="center"/>
    </xf>
    <xf numFmtId="0" fontId="3" fillId="0" borderId="25" xfId="0" applyFont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/>
    </xf>
    <xf numFmtId="3" fontId="2" fillId="0" borderId="44" xfId="0" applyNumberFormat="1" applyFont="1" applyBorder="1" applyAlignment="1" applyProtection="1">
      <alignment horizontal="center"/>
    </xf>
    <xf numFmtId="3" fontId="2" fillId="0" borderId="45" xfId="0" applyNumberFormat="1" applyFont="1" applyBorder="1" applyAlignment="1" applyProtection="1">
      <alignment horizontal="center"/>
    </xf>
    <xf numFmtId="3" fontId="2" fillId="0" borderId="46" xfId="0" applyNumberFormat="1" applyFont="1" applyBorder="1" applyAlignment="1" applyProtection="1">
      <alignment horizontal="center"/>
    </xf>
    <xf numFmtId="3" fontId="2" fillId="0" borderId="38" xfId="0" applyNumberFormat="1" applyFont="1" applyBorder="1" applyAlignment="1" applyProtection="1">
      <alignment horizontal="center"/>
    </xf>
    <xf numFmtId="3" fontId="2" fillId="0" borderId="39" xfId="0" applyNumberFormat="1" applyFont="1" applyBorder="1" applyAlignment="1" applyProtection="1">
      <alignment horizontal="center"/>
    </xf>
    <xf numFmtId="3" fontId="2" fillId="0" borderId="40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hartsheet" Target="chartsheets/sheet12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styles" Target="styles.xml"/><Relationship Id="rId2" Type="http://schemas.openxmlformats.org/officeDocument/2006/relationships/chartsheet" Target="chartsheets/sheet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10" Type="http://schemas.openxmlformats.org/officeDocument/2006/relationships/chartsheet" Target="chartsheets/sheet9.xml"/><Relationship Id="rId19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Graded Beef - 2001 to 2021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
(Million Pounds)</a:t>
            </a:r>
          </a:p>
        </c:rich>
      </c:tx>
      <c:layout>
        <c:manualLayout>
          <c:xMode val="edge"/>
          <c:yMode val="edge"/>
          <c:x val="0.35627081021087698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702552719200892E-2"/>
          <c:y val="0.15660685154975529"/>
          <c:w val="0.9211986681465042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History'!$B$86:$B$94,'Beef History'!$B$96:$B$105,'Beef History'!$B$107:$B$108)</c:f>
              <c:numCache>
                <c:formatCode>#,##0</c:formatCode>
                <c:ptCount val="21"/>
                <c:pt idx="0">
                  <c:v>20972</c:v>
                </c:pt>
                <c:pt idx="1">
                  <c:v>21961</c:v>
                </c:pt>
                <c:pt idx="2">
                  <c:v>21155</c:v>
                </c:pt>
                <c:pt idx="3">
                  <c:v>19874</c:v>
                </c:pt>
                <c:pt idx="4">
                  <c:v>20193</c:v>
                </c:pt>
                <c:pt idx="5">
                  <c:v>21134</c:v>
                </c:pt>
                <c:pt idx="6">
                  <c:v>20969</c:v>
                </c:pt>
                <c:pt idx="7">
                  <c:v>21169</c:v>
                </c:pt>
                <c:pt idx="8">
                  <c:v>20460</c:v>
                </c:pt>
                <c:pt idx="9">
                  <c:v>20860</c:v>
                </c:pt>
                <c:pt idx="10">
                  <c:v>20342</c:v>
                </c:pt>
                <c:pt idx="11">
                  <c:v>19952</c:v>
                </c:pt>
                <c:pt idx="12">
                  <c:v>19755</c:v>
                </c:pt>
                <c:pt idx="13">
                  <c:v>19234</c:v>
                </c:pt>
                <c:pt idx="14">
                  <c:v>23720</c:v>
                </c:pt>
                <c:pt idx="15">
                  <c:v>19807</c:v>
                </c:pt>
                <c:pt idx="16">
                  <c:v>20673</c:v>
                </c:pt>
                <c:pt idx="17">
                  <c:v>21279</c:v>
                </c:pt>
                <c:pt idx="18">
                  <c:v>21250</c:v>
                </c:pt>
                <c:pt idx="19">
                  <c:v>21068</c:v>
                </c:pt>
                <c:pt idx="20">
                  <c:v>21623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1E-4ACB-93E9-869485E9B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45632"/>
        <c:axId val="346140144"/>
      </c:barChart>
      <c:catAx>
        <c:axId val="346145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613762486126526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40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140144"/>
        <c:scaling>
          <c:orientation val="minMax"/>
          <c:max val="2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45632"/>
        <c:crosses val="autoZero"/>
        <c:crossBetween val="between"/>
        <c:majorUnit val="6000"/>
      </c:valAx>
      <c:spPr>
        <a:gradFill rotWithShape="0">
          <a:gsLst>
            <a:gs pos="0">
              <a:srgbClr val="00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1 Beef - 2001 to 2021
(Percentage of Total Graded)</a:t>
            </a:r>
          </a:p>
        </c:rich>
      </c:tx>
      <c:layout>
        <c:manualLayout>
          <c:xMode val="edge"/>
          <c:yMode val="edge"/>
          <c:x val="0.33185349611542747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32E-2"/>
          <c:y val="0.15660685154975529"/>
          <c:w val="0.9234184239733626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History'!$V$86:$V$94,'Beef History'!$V$96:$V$105,'Beef History'!$V$107:$V$108)</c:f>
              <c:numCache>
                <c:formatCode>0.0%</c:formatCode>
                <c:ptCount val="21"/>
                <c:pt idx="0">
                  <c:v>0.10400000000000001</c:v>
                </c:pt>
                <c:pt idx="1">
                  <c:v>0.09</c:v>
                </c:pt>
                <c:pt idx="2">
                  <c:v>9.6000000000000002E-2</c:v>
                </c:pt>
                <c:pt idx="3">
                  <c:v>9.8884407898182577E-2</c:v>
                </c:pt>
                <c:pt idx="4">
                  <c:v>0.10557820320965994</c:v>
                </c:pt>
                <c:pt idx="5">
                  <c:v>8.8999999999999996E-2</c:v>
                </c:pt>
                <c:pt idx="6">
                  <c:v>8.7999999999999995E-2</c:v>
                </c:pt>
                <c:pt idx="7">
                  <c:v>9.1999999999999998E-2</c:v>
                </c:pt>
                <c:pt idx="8">
                  <c:v>0.10299999999999999</c:v>
                </c:pt>
                <c:pt idx="9">
                  <c:v>0.11899999999999999</c:v>
                </c:pt>
                <c:pt idx="10">
                  <c:v>8.4000000000000005E-2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7.6999999999999999E-2</c:v>
                </c:pt>
                <c:pt idx="14">
                  <c:v>6.7000000000000004E-2</c:v>
                </c:pt>
                <c:pt idx="15">
                  <c:v>5.7000000000000002E-2</c:v>
                </c:pt>
                <c:pt idx="16">
                  <c:v>6.2E-2</c:v>
                </c:pt>
                <c:pt idx="17">
                  <c:v>5.6000000000000001E-2</c:v>
                </c:pt>
                <c:pt idx="18">
                  <c:v>5.1999999999999998E-2</c:v>
                </c:pt>
                <c:pt idx="19">
                  <c:v>3.9E-2</c:v>
                </c:pt>
                <c:pt idx="20">
                  <c:v>3.5000000000000003E-2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A-4A88-B594-5779348BB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893320"/>
        <c:axId val="314894496"/>
      </c:barChart>
      <c:catAx>
        <c:axId val="314893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595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89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894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893320"/>
        <c:crosses val="autoZero"/>
        <c:crossBetween val="between"/>
        <c:majorUnit val="4.0000000000000022E-2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2 Beef - 2001 to 2021
(Percentage of Total Graded)</a:t>
            </a:r>
          </a:p>
        </c:rich>
      </c:tx>
      <c:layout>
        <c:manualLayout>
          <c:xMode val="edge"/>
          <c:yMode val="edge"/>
          <c:x val="0.33185348498104406"/>
          <c:y val="2.6114986055862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32E-2"/>
          <c:y val="0.15660685154975529"/>
          <c:w val="0.9234184239733626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History'!$X$86:$X$94,'Beef History'!$X$96:$X$105,'Beef History'!$X$107:$X$108)</c:f>
              <c:numCache>
                <c:formatCode>0.0%</c:formatCode>
                <c:ptCount val="21"/>
                <c:pt idx="0">
                  <c:v>0.44600000000000001</c:v>
                </c:pt>
                <c:pt idx="1">
                  <c:v>0.41899999999999998</c:v>
                </c:pt>
                <c:pt idx="2">
                  <c:v>0.43099999999999999</c:v>
                </c:pt>
                <c:pt idx="3">
                  <c:v>0.41706384538836222</c:v>
                </c:pt>
                <c:pt idx="4">
                  <c:v>0.4047164456370298</c:v>
                </c:pt>
                <c:pt idx="5">
                  <c:v>0.373</c:v>
                </c:pt>
                <c:pt idx="6">
                  <c:v>0.36899999999999999</c:v>
                </c:pt>
                <c:pt idx="7">
                  <c:v>0.376</c:v>
                </c:pt>
                <c:pt idx="8">
                  <c:v>0.373</c:v>
                </c:pt>
                <c:pt idx="9">
                  <c:v>0.40100000000000002</c:v>
                </c:pt>
                <c:pt idx="10">
                  <c:v>0.38400000000000001</c:v>
                </c:pt>
                <c:pt idx="11">
                  <c:v>0.36499999999999999</c:v>
                </c:pt>
                <c:pt idx="12">
                  <c:v>0.34699999999999998</c:v>
                </c:pt>
                <c:pt idx="13">
                  <c:v>0.35899999999999999</c:v>
                </c:pt>
                <c:pt idx="14">
                  <c:v>0.33800000000000002</c:v>
                </c:pt>
                <c:pt idx="15">
                  <c:v>0.34</c:v>
                </c:pt>
                <c:pt idx="16">
                  <c:v>0.33500000000000002</c:v>
                </c:pt>
                <c:pt idx="17">
                  <c:v>0.34799999999999998</c:v>
                </c:pt>
                <c:pt idx="18">
                  <c:v>0.33700000000000002</c:v>
                </c:pt>
                <c:pt idx="19">
                  <c:v>0.30099999999999999</c:v>
                </c:pt>
                <c:pt idx="20">
                  <c:v>0.29599999999999999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FE-4EAE-B13D-8995BC69F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893712"/>
        <c:axId val="309626216"/>
      </c:barChart>
      <c:catAx>
        <c:axId val="31489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595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9626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626216"/>
        <c:scaling>
          <c:orientation val="minMax"/>
          <c:max val="0.60000000000000031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893712"/>
        <c:crosses val="autoZero"/>
        <c:crossBetween val="between"/>
        <c:majorUnit val="0.1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3 Beef - 2001</a:t>
            </a:r>
            <a:r>
              <a:rPr lang="en-US" baseline="0"/>
              <a:t> to 2021</a:t>
            </a:r>
            <a:r>
              <a:rPr lang="en-US"/>
              <a:t>
(Percentage of Total Graded)</a:t>
            </a:r>
          </a:p>
        </c:rich>
      </c:tx>
      <c:layout>
        <c:manualLayout>
          <c:xMode val="edge"/>
          <c:yMode val="edge"/>
          <c:x val="0.33185349611542747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32E-2"/>
          <c:y val="0.15660685154975529"/>
          <c:w val="0.9234184239733626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History'!$Z$86:$Z$94,'Beef History'!$Z$96:$Z$105,'Beef History'!$Z$107:$Z$108)</c:f>
              <c:numCache>
                <c:formatCode>0.0%</c:formatCode>
                <c:ptCount val="21"/>
                <c:pt idx="0">
                  <c:v>0.41799999999999998</c:v>
                </c:pt>
                <c:pt idx="1">
                  <c:v>0.44900000000000001</c:v>
                </c:pt>
                <c:pt idx="2">
                  <c:v>0.41699999999999998</c:v>
                </c:pt>
                <c:pt idx="3">
                  <c:v>0.40706017912323889</c:v>
                </c:pt>
                <c:pt idx="4">
                  <c:v>0.39914340265235565</c:v>
                </c:pt>
                <c:pt idx="5">
                  <c:v>0.42099999999999999</c:v>
                </c:pt>
                <c:pt idx="6">
                  <c:v>0.434</c:v>
                </c:pt>
                <c:pt idx="7">
                  <c:v>0.42599999999999999</c:v>
                </c:pt>
                <c:pt idx="8">
                  <c:v>0.41899999999999998</c:v>
                </c:pt>
                <c:pt idx="9">
                  <c:v>0.39900000000000002</c:v>
                </c:pt>
                <c:pt idx="10">
                  <c:v>0.44500000000000001</c:v>
                </c:pt>
                <c:pt idx="11">
                  <c:v>0.45</c:v>
                </c:pt>
                <c:pt idx="12">
                  <c:v>0.47099999999999997</c:v>
                </c:pt>
                <c:pt idx="13">
                  <c:v>0.45400000000000001</c:v>
                </c:pt>
                <c:pt idx="14">
                  <c:v>0.46700000000000003</c:v>
                </c:pt>
                <c:pt idx="15">
                  <c:v>0.47899999999999998</c:v>
                </c:pt>
                <c:pt idx="16">
                  <c:v>0.48899999999999999</c:v>
                </c:pt>
                <c:pt idx="17">
                  <c:v>0.47199999999999998</c:v>
                </c:pt>
                <c:pt idx="18">
                  <c:v>0.48099999999999998</c:v>
                </c:pt>
                <c:pt idx="19">
                  <c:v>0.505</c:v>
                </c:pt>
                <c:pt idx="20">
                  <c:v>0.502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0-4AC2-98DC-8B63047F3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626608"/>
        <c:axId val="309627000"/>
      </c:barChart>
      <c:catAx>
        <c:axId val="309626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595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9627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09627000"/>
        <c:scaling>
          <c:orientation val="minMax"/>
          <c:max val="0.60000000000000031"/>
          <c:min val="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9626608"/>
        <c:crosses val="autoZero"/>
        <c:crossBetween val="between"/>
        <c:majorUnit val="0.1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4 Beef - 2001 to 2021
(Percentage of Total Graded)</a:t>
            </a:r>
          </a:p>
        </c:rich>
      </c:tx>
      <c:layout>
        <c:manualLayout>
          <c:xMode val="edge"/>
          <c:yMode val="edge"/>
          <c:x val="0.33185349611542747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32E-2"/>
          <c:y val="0.15660685154975529"/>
          <c:w val="0.9234184239733626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History'!$AB$86:$AB$94,'Beef History'!$AB$96:$AB$105,'Beef History'!$AB$107:$AB$108)</c:f>
              <c:numCache>
                <c:formatCode>0.0%</c:formatCode>
                <c:ptCount val="21"/>
                <c:pt idx="0">
                  <c:v>2.7999999999999997E-2</c:v>
                </c:pt>
                <c:pt idx="1">
                  <c:v>3.6999999999999998E-2</c:v>
                </c:pt>
                <c:pt idx="2">
                  <c:v>5.0999999999999997E-2</c:v>
                </c:pt>
                <c:pt idx="3">
                  <c:v>6.8873409102812547E-2</c:v>
                </c:pt>
                <c:pt idx="4">
                  <c:v>8.0293100779193979E-2</c:v>
                </c:pt>
                <c:pt idx="5">
                  <c:v>0.10100000000000001</c:v>
                </c:pt>
                <c:pt idx="6">
                  <c:v>9.5000000000000001E-2</c:v>
                </c:pt>
                <c:pt idx="7">
                  <c:v>9.1999999999999998E-2</c:v>
                </c:pt>
                <c:pt idx="8">
                  <c:v>9.1999999999999998E-2</c:v>
                </c:pt>
                <c:pt idx="9">
                  <c:v>7.2999999999999995E-2</c:v>
                </c:pt>
                <c:pt idx="10">
                  <c:v>7.8E-2</c:v>
                </c:pt>
                <c:pt idx="11">
                  <c:v>9.2999999999999999E-2</c:v>
                </c:pt>
                <c:pt idx="12">
                  <c:v>0.10100000000000001</c:v>
                </c:pt>
                <c:pt idx="13">
                  <c:v>9.8000000000000004E-2</c:v>
                </c:pt>
                <c:pt idx="14">
                  <c:v>0.111</c:v>
                </c:pt>
                <c:pt idx="15">
                  <c:v>0.107</c:v>
                </c:pt>
                <c:pt idx="16">
                  <c:v>0.1</c:v>
                </c:pt>
                <c:pt idx="17">
                  <c:v>0.104</c:v>
                </c:pt>
                <c:pt idx="18">
                  <c:v>0.112</c:v>
                </c:pt>
                <c:pt idx="19">
                  <c:v>0.13100000000000001</c:v>
                </c:pt>
                <c:pt idx="20">
                  <c:v>0.13900000000000001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C-4C1B-9601-E167A2494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9628568"/>
        <c:axId val="275513624"/>
      </c:barChart>
      <c:catAx>
        <c:axId val="309628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595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5513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513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09628568"/>
        <c:crosses val="autoZero"/>
        <c:crossBetween val="between"/>
        <c:majorUnit val="1.4999999999999998E-2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Yield Grade 5 Beef - 2001 to 2021
(Percentage of Total Graded)</a:t>
            </a:r>
          </a:p>
        </c:rich>
      </c:tx>
      <c:layout>
        <c:manualLayout>
          <c:xMode val="edge"/>
          <c:yMode val="edge"/>
          <c:x val="0.33185349611542747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713651498335246E-2"/>
          <c:y val="0.15660685154975529"/>
          <c:w val="0.93118756936736913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History'!$AD$86:$AD$94,'Beef History'!$AD$96:$AD$105,'Beef History'!$AD$107:$AD$108)</c:f>
              <c:numCache>
                <c:formatCode>0.000%</c:formatCode>
                <c:ptCount val="21"/>
                <c:pt idx="0">
                  <c:v>4.0000000000000001E-3</c:v>
                </c:pt>
                <c:pt idx="1">
                  <c:v>5.0000000000000001E-3</c:v>
                </c:pt>
                <c:pt idx="2">
                  <c:v>5.0000000000000001E-3</c:v>
                </c:pt>
                <c:pt idx="3">
                  <c:v>8.11815848740376E-3</c:v>
                </c:pt>
                <c:pt idx="4">
                  <c:v>1.0268847721760668E-2</c:v>
                </c:pt>
                <c:pt idx="5">
                  <c:v>1.6E-2</c:v>
                </c:pt>
                <c:pt idx="6">
                  <c:v>1.4E-2</c:v>
                </c:pt>
                <c:pt idx="7">
                  <c:v>1.4E-2</c:v>
                </c:pt>
                <c:pt idx="8">
                  <c:v>1.4E-2</c:v>
                </c:pt>
                <c:pt idx="9">
                  <c:v>8.0000000000000002E-3</c:v>
                </c:pt>
                <c:pt idx="10">
                  <c:v>8.0000000000000002E-3</c:v>
                </c:pt>
                <c:pt idx="11">
                  <c:v>1.2E-2</c:v>
                </c:pt>
                <c:pt idx="12">
                  <c:v>1.0999999999999999E-2</c:v>
                </c:pt>
                <c:pt idx="13">
                  <c:v>1.2999999999999999E-2</c:v>
                </c:pt>
                <c:pt idx="14">
                  <c:v>1.7999999999999999E-2</c:v>
                </c:pt>
                <c:pt idx="15">
                  <c:v>1.6E-2</c:v>
                </c:pt>
                <c:pt idx="16">
                  <c:v>1.4999999999999999E-2</c:v>
                </c:pt>
                <c:pt idx="17">
                  <c:v>1.9E-2</c:v>
                </c:pt>
                <c:pt idx="18">
                  <c:v>1.7000000000000001E-2</c:v>
                </c:pt>
                <c:pt idx="19">
                  <c:v>2.4E-2</c:v>
                </c:pt>
                <c:pt idx="20">
                  <c:v>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D-4047-9083-19C74FE76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514016"/>
        <c:axId val="275514408"/>
      </c:barChart>
      <c:catAx>
        <c:axId val="2755140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058823529411792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5514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5514408"/>
        <c:scaling>
          <c:orientation val="minMax"/>
          <c:max val="2.0000000000000011E-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5514016"/>
        <c:crosses val="autoZero"/>
        <c:crossBetween val="between"/>
        <c:majorUnit val="1.5000000000000007E-3"/>
        <c:minorUnit val="1.5000000000000007E-3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Federal Steer and Heifer Slaughter - 2001 to 2021
(Percentage of Total Graded)</a:t>
            </a:r>
          </a:p>
        </c:rich>
      </c:tx>
      <c:layout>
        <c:manualLayout>
          <c:xMode val="edge"/>
          <c:yMode val="edge"/>
          <c:x val="0.29189789123196463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51942286348501E-2"/>
          <c:y val="0.15660685154975529"/>
          <c:w val="0.91564927857935685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History'!$S$86:$S$94,'Beef History'!$S$96:$S$105,'Beef History'!$S$107:$S$108)</c:f>
              <c:numCache>
                <c:formatCode>0.0%</c:formatCode>
                <c:ptCount val="21"/>
                <c:pt idx="0">
                  <c:v>0.95499999999999996</c:v>
                </c:pt>
                <c:pt idx="1">
                  <c:v>0.96</c:v>
                </c:pt>
                <c:pt idx="2">
                  <c:v>0.95499999999999996</c:v>
                </c:pt>
                <c:pt idx="3">
                  <c:v>0.96299999999999997</c:v>
                </c:pt>
                <c:pt idx="4">
                  <c:v>0.96</c:v>
                </c:pt>
                <c:pt idx="5">
                  <c:v>0.96099999999999997</c:v>
                </c:pt>
                <c:pt idx="6">
                  <c:v>0.94899999999999995</c:v>
                </c:pt>
                <c:pt idx="7">
                  <c:v>0.95399999999999996</c:v>
                </c:pt>
                <c:pt idx="8">
                  <c:v>0.94099999999999995</c:v>
                </c:pt>
                <c:pt idx="9">
                  <c:v>0.96799999999999997</c:v>
                </c:pt>
                <c:pt idx="10">
                  <c:v>0.95</c:v>
                </c:pt>
                <c:pt idx="11">
                  <c:v>0.94199999999999995</c:v>
                </c:pt>
                <c:pt idx="12">
                  <c:v>0.94199999999999995</c:v>
                </c:pt>
                <c:pt idx="13">
                  <c:v>0.94299999999999995</c:v>
                </c:pt>
                <c:pt idx="14">
                  <c:v>0.94399999999999995</c:v>
                </c:pt>
                <c:pt idx="15">
                  <c:v>0.94399999999999995</c:v>
                </c:pt>
                <c:pt idx="16">
                  <c:v>0.95099999999999996</c:v>
                </c:pt>
                <c:pt idx="17">
                  <c:v>0.96199999999999997</c:v>
                </c:pt>
                <c:pt idx="18">
                  <c:v>0.95499999999999996</c:v>
                </c:pt>
                <c:pt idx="19">
                  <c:v>0.95099999999999996</c:v>
                </c:pt>
                <c:pt idx="20">
                  <c:v>0.94899999999999995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7-4DEF-8330-16A5D8F46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46416"/>
        <c:axId val="346143672"/>
      </c:barChart>
      <c:catAx>
        <c:axId val="34614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835738068812433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43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143672"/>
        <c:scaling>
          <c:orientation val="minMax"/>
          <c:min val="0.6000000000000003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46416"/>
        <c:crosses val="autoZero"/>
        <c:crossBetween val="between"/>
        <c:majorUnit val="0.1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Federal Beef Slaughter - 2001 to 2021
(Percentage of Total Graded)</a:t>
            </a:r>
          </a:p>
        </c:rich>
      </c:tx>
      <c:layout>
        <c:manualLayout>
          <c:xMode val="edge"/>
          <c:yMode val="edge"/>
          <c:x val="0.33962264150943428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51942286348501E-2"/>
          <c:y val="0.15660685154975529"/>
          <c:w val="0.91564927857935685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History'!$T$86:$T$94,'Beef History'!$T$96:$T$105,'Beef History'!$T$107:$T$108)</c:f>
              <c:numCache>
                <c:formatCode>0.0%</c:formatCode>
                <c:ptCount val="21"/>
                <c:pt idx="0">
                  <c:v>0.83</c:v>
                </c:pt>
                <c:pt idx="1">
                  <c:v>0.83799999999999997</c:v>
                </c:pt>
                <c:pt idx="2">
                  <c:v>0.82200000000000006</c:v>
                </c:pt>
                <c:pt idx="3">
                  <c:v>0.83699999999999997</c:v>
                </c:pt>
                <c:pt idx="4">
                  <c:v>0.84099999999999997</c:v>
                </c:pt>
                <c:pt idx="5">
                  <c:v>0.83599999999999997</c:v>
                </c:pt>
                <c:pt idx="6">
                  <c:v>0.82</c:v>
                </c:pt>
                <c:pt idx="7">
                  <c:v>0.81599999999999995</c:v>
                </c:pt>
                <c:pt idx="8">
                  <c:v>0.80200000000000005</c:v>
                </c:pt>
                <c:pt idx="9">
                  <c:v>0.82</c:v>
                </c:pt>
                <c:pt idx="10">
                  <c:v>0.80100000000000005</c:v>
                </c:pt>
                <c:pt idx="11">
                  <c:v>0.79700000000000004</c:v>
                </c:pt>
                <c:pt idx="12">
                  <c:v>0.79700000000000004</c:v>
                </c:pt>
                <c:pt idx="13">
                  <c:v>0.80900000000000005</c:v>
                </c:pt>
                <c:pt idx="14">
                  <c:v>0.80900000000000005</c:v>
                </c:pt>
                <c:pt idx="15">
                  <c:v>0.94399999999999995</c:v>
                </c:pt>
                <c:pt idx="16">
                  <c:v>0.81399999999999995</c:v>
                </c:pt>
                <c:pt idx="17">
                  <c:v>0.81599999999999995</c:v>
                </c:pt>
                <c:pt idx="18">
                  <c:v>0.80800000000000005</c:v>
                </c:pt>
                <c:pt idx="19">
                  <c:v>0.80600000000000005</c:v>
                </c:pt>
                <c:pt idx="20">
                  <c:v>0.80100000000000005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D3-4DB4-8E78-A991D0ACA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44456"/>
        <c:axId val="346142104"/>
      </c:barChart>
      <c:catAx>
        <c:axId val="34614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835738068812433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42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142104"/>
        <c:scaling>
          <c:orientation val="minMax"/>
          <c:max val="1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44456"/>
        <c:crosses val="autoZero"/>
        <c:crossBetween val="between"/>
        <c:majorUnit val="0.15000000000000008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Prime Beef - 2001 to 2021
(Percentage of Total Graded)</a:t>
            </a:r>
          </a:p>
        </c:rich>
      </c:tx>
      <c:layout>
        <c:manualLayout>
          <c:xMode val="edge"/>
          <c:yMode val="edge"/>
          <c:x val="0.36293007769145413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713651498335246E-2"/>
          <c:y val="0.15660685154975529"/>
          <c:w val="0.93118756936736913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History'!$D$86:$D$94,'Beef History'!$D$96:$D$105,'Beef History'!$D$107:$D$108)</c:f>
              <c:numCache>
                <c:formatCode>0.0%</c:formatCode>
                <c:ptCount val="21"/>
                <c:pt idx="0">
                  <c:v>3.6000000000000004E-2</c:v>
                </c:pt>
                <c:pt idx="1">
                  <c:v>3.7999999999999999E-2</c:v>
                </c:pt>
                <c:pt idx="2">
                  <c:v>0.03</c:v>
                </c:pt>
                <c:pt idx="3">
                  <c:v>3.0610643085134216E-2</c:v>
                </c:pt>
                <c:pt idx="4">
                  <c:v>3.0952748213275746E-2</c:v>
                </c:pt>
                <c:pt idx="5">
                  <c:v>2.8000000000000001E-2</c:v>
                </c:pt>
                <c:pt idx="6">
                  <c:v>2.5999999999999999E-2</c:v>
                </c:pt>
                <c:pt idx="7">
                  <c:v>2.9000000000000001E-2</c:v>
                </c:pt>
                <c:pt idx="8">
                  <c:v>3.2000000000000001E-2</c:v>
                </c:pt>
                <c:pt idx="9">
                  <c:v>3.3000000000000002E-2</c:v>
                </c:pt>
                <c:pt idx="10">
                  <c:v>3.5999999999999997E-2</c:v>
                </c:pt>
                <c:pt idx="11">
                  <c:v>3.5999999999999997E-2</c:v>
                </c:pt>
                <c:pt idx="12">
                  <c:v>3.9E-2</c:v>
                </c:pt>
                <c:pt idx="13">
                  <c:v>4.1000000000000002E-2</c:v>
                </c:pt>
                <c:pt idx="14">
                  <c:v>5.3999999999999999E-2</c:v>
                </c:pt>
                <c:pt idx="15">
                  <c:v>5.8999999999999997E-2</c:v>
                </c:pt>
                <c:pt idx="16">
                  <c:v>6.3E-2</c:v>
                </c:pt>
                <c:pt idx="17">
                  <c:v>8.2000000000000003E-2</c:v>
                </c:pt>
                <c:pt idx="18">
                  <c:v>8.8999999999999996E-2</c:v>
                </c:pt>
                <c:pt idx="19">
                  <c:v>0.105</c:v>
                </c:pt>
                <c:pt idx="20">
                  <c:v>0.104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05-4CA9-A180-47E968CBF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146024"/>
        <c:axId val="346139360"/>
      </c:barChart>
      <c:catAx>
        <c:axId val="3461460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058823529411792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3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139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46146024"/>
        <c:crosses val="autoZero"/>
        <c:crossBetween val="between"/>
        <c:majorUnit val="1.0000000000000005E-2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Choice Beef - 1996 to 2016
(Percentage of Total Graded)</a:t>
            </a:r>
          </a:p>
        </c:rich>
      </c:tx>
      <c:layout>
        <c:manualLayout>
          <c:xMode val="edge"/>
          <c:yMode val="edge"/>
          <c:x val="0.35738068812430668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251942286348501E-2"/>
          <c:y val="0.15660685154975529"/>
          <c:w val="0.91564927857935685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History'!$F$86:$F$94,'Beef History'!$F$96:$F$105,'Beef History'!$F$107:$F$108)</c:f>
              <c:numCache>
                <c:formatCode>0.0%</c:formatCode>
                <c:ptCount val="21"/>
                <c:pt idx="0">
                  <c:v>0.57100000000000006</c:v>
                </c:pt>
                <c:pt idx="1">
                  <c:v>0.58299999999999996</c:v>
                </c:pt>
                <c:pt idx="2">
                  <c:v>0.56999999999999995</c:v>
                </c:pt>
                <c:pt idx="3">
                  <c:v>0.57485217937313593</c:v>
                </c:pt>
                <c:pt idx="4">
                  <c:v>0.57242017584451643</c:v>
                </c:pt>
                <c:pt idx="5">
                  <c:v>0.56200000000000006</c:v>
                </c:pt>
                <c:pt idx="6">
                  <c:v>0.57899999999999996</c:v>
                </c:pt>
                <c:pt idx="7">
                  <c:v>0.60899999999999999</c:v>
                </c:pt>
                <c:pt idx="8">
                  <c:v>0.63800000000000001</c:v>
                </c:pt>
                <c:pt idx="9">
                  <c:v>0.64500000000000002</c:v>
                </c:pt>
                <c:pt idx="10">
                  <c:v>0.65300000000000002</c:v>
                </c:pt>
                <c:pt idx="11">
                  <c:v>0.65200000000000002</c:v>
                </c:pt>
                <c:pt idx="12">
                  <c:v>0.66500000000000004</c:v>
                </c:pt>
                <c:pt idx="13">
                  <c:v>0.68899999999999995</c:v>
                </c:pt>
                <c:pt idx="14">
                  <c:v>0.72899999999999998</c:v>
                </c:pt>
                <c:pt idx="15">
                  <c:v>0.73699999999999999</c:v>
                </c:pt>
                <c:pt idx="16">
                  <c:v>0.749</c:v>
                </c:pt>
                <c:pt idx="17">
                  <c:v>0.73599999999999999</c:v>
                </c:pt>
                <c:pt idx="18">
                  <c:v>0.73299999999999998</c:v>
                </c:pt>
                <c:pt idx="19">
                  <c:v>0.749</c:v>
                </c:pt>
                <c:pt idx="20">
                  <c:v>0.746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3-4367-8AC2-75DCE2376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22288"/>
        <c:axId val="352423464"/>
      </c:barChart>
      <c:catAx>
        <c:axId val="352422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835738068812433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23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423464"/>
        <c:scaling>
          <c:orientation val="minMax"/>
          <c:min val="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22288"/>
        <c:crosses val="autoZero"/>
        <c:crossBetween val="between"/>
        <c:majorUnit val="0.15000000000000008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Select Beef - 2001 to 2021
(Percentage of Total Graded)</a:t>
            </a:r>
          </a:p>
        </c:rich>
      </c:tx>
      <c:layout>
        <c:manualLayout>
          <c:xMode val="edge"/>
          <c:yMode val="edge"/>
          <c:x val="0.36071032186459506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32E-2"/>
          <c:y val="0.15660685154975529"/>
          <c:w val="0.9234184239733626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History'!$H$86:$H$94,'Beef History'!$H$96:$H$105,'Beef History'!$H$107:$H$108)</c:f>
              <c:numCache>
                <c:formatCode>0.0%</c:formatCode>
                <c:ptCount val="21"/>
                <c:pt idx="0">
                  <c:v>0.39299999999999996</c:v>
                </c:pt>
                <c:pt idx="1">
                  <c:v>0.379</c:v>
                </c:pt>
                <c:pt idx="2">
                  <c:v>0.39899999999999997</c:v>
                </c:pt>
                <c:pt idx="3">
                  <c:v>0.39024645492124954</c:v>
                </c:pt>
                <c:pt idx="4">
                  <c:v>0.39482749755771507</c:v>
                </c:pt>
                <c:pt idx="5">
                  <c:v>0.40899999999999997</c:v>
                </c:pt>
                <c:pt idx="6">
                  <c:v>0.39100000000000001</c:v>
                </c:pt>
                <c:pt idx="7">
                  <c:v>0.35799999999999998</c:v>
                </c:pt>
                <c:pt idx="8">
                  <c:v>0.32700000000000001</c:v>
                </c:pt>
                <c:pt idx="9">
                  <c:v>0.315</c:v>
                </c:pt>
                <c:pt idx="10">
                  <c:v>0.307</c:v>
                </c:pt>
                <c:pt idx="11">
                  <c:v>0.309</c:v>
                </c:pt>
                <c:pt idx="12">
                  <c:v>0.29499999999999998</c:v>
                </c:pt>
                <c:pt idx="13">
                  <c:v>0.26500000000000001</c:v>
                </c:pt>
                <c:pt idx="14">
                  <c:v>0.216</c:v>
                </c:pt>
                <c:pt idx="15">
                  <c:v>0.20399999999999999</c:v>
                </c:pt>
                <c:pt idx="16">
                  <c:v>0.187</c:v>
                </c:pt>
                <c:pt idx="17">
                  <c:v>0.18</c:v>
                </c:pt>
                <c:pt idx="18">
                  <c:v>0.17599999999999999</c:v>
                </c:pt>
                <c:pt idx="19">
                  <c:v>0.14399999999999999</c:v>
                </c:pt>
                <c:pt idx="20">
                  <c:v>0.14799999999999999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63-4183-89E5-2054D6472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25032"/>
        <c:axId val="352422680"/>
      </c:barChart>
      <c:catAx>
        <c:axId val="352425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595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22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422680"/>
        <c:scaling>
          <c:orientation val="minMax"/>
          <c:max val="0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25032"/>
        <c:crosses val="autoZero"/>
        <c:crossBetween val="between"/>
        <c:majorUnit val="0.1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Standard Beef - 2001 to 2021
(Percentage of Total Graded)</a:t>
            </a:r>
          </a:p>
        </c:rich>
      </c:tx>
      <c:layout>
        <c:manualLayout>
          <c:xMode val="edge"/>
          <c:yMode val="edge"/>
          <c:x val="0.34850166481687039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32E-2"/>
          <c:y val="0.15660685154975529"/>
          <c:w val="0.9234184239733626"/>
          <c:h val="0.73735725938009822"/>
        </c:manualLayout>
      </c:layout>
      <c:barChart>
        <c:barDir val="col"/>
        <c:grouping val="clustered"/>
        <c:varyColors val="0"/>
        <c:ser>
          <c:idx val="1"/>
          <c:order val="0"/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History'!$J$86:$J$94,'Beef History'!$J$96:$J$105,'Beef History'!$J$107:$J$108)</c:f>
              <c:numCache>
                <c:formatCode>0.000%</c:formatCode>
                <c:ptCount val="21"/>
                <c:pt idx="0">
                  <c:v>0</c:v>
                </c:pt>
                <c:pt idx="2">
                  <c:v>0</c:v>
                </c:pt>
                <c:pt idx="3">
                  <c:v>4.1860708492491234E-3</c:v>
                </c:pt>
                <c:pt idx="4">
                  <c:v>1.491079232865443E-3</c:v>
                </c:pt>
                <c:pt idx="5">
                  <c:v>2.9647198339756892E-4</c:v>
                </c:pt>
                <c:pt idx="6">
                  <c:v>3.0000000000000001E-3</c:v>
                </c:pt>
                <c:pt idx="7">
                  <c:v>3.0000000000000001E-3</c:v>
                </c:pt>
                <c:pt idx="8">
                  <c:v>2E-3</c:v>
                </c:pt>
                <c:pt idx="9">
                  <c:v>6.0000000000000001E-3</c:v>
                </c:pt>
                <c:pt idx="10">
                  <c:v>3.0000000000000001E-3</c:v>
                </c:pt>
                <c:pt idx="11">
                  <c:v>3.0000000000000001E-3</c:v>
                </c:pt>
                <c:pt idx="12">
                  <c:v>1E-3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A-46F9-BB77-5E68A9E76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25424"/>
        <c:axId val="352419544"/>
      </c:barChart>
      <c:catAx>
        <c:axId val="35242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595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19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419544"/>
        <c:scaling>
          <c:orientation val="minMax"/>
          <c:max val="6.5000000000000014E-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25424"/>
        <c:crosses val="autoZero"/>
        <c:crossBetween val="between"/>
        <c:majorUnit val="5.0000000000000034E-4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Commercial Beef - 2001 to 2021
(Percentage of Total Graded)</a:t>
            </a:r>
          </a:p>
        </c:rich>
      </c:tx>
      <c:layout>
        <c:manualLayout>
          <c:xMode val="edge"/>
          <c:yMode val="edge"/>
          <c:x val="0.33629300776914556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32E-2"/>
          <c:y val="0.15660685154975529"/>
          <c:w val="0.9234184239733626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History'!$L$86:$L$94,'Beef History'!$L$96:$L$105,'Beef History'!$L$107:$L$108)</c:f>
              <c:numCache>
                <c:formatCode>0.000%</c:formatCode>
                <c:ptCount val="21"/>
                <c:pt idx="0">
                  <c:v>0</c:v>
                </c:pt>
                <c:pt idx="3">
                  <c:v>5.2325885615614045E-5</c:v>
                </c:pt>
                <c:pt idx="4">
                  <c:v>1.5424957581366652E-4</c:v>
                </c:pt>
                <c:pt idx="5">
                  <c:v>1.4823599169878446E-4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1E-3</c:v>
                </c:pt>
                <c:pt idx="20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2-463C-8E1A-330DB9B0A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420328"/>
        <c:axId val="352419152"/>
      </c:barChart>
      <c:catAx>
        <c:axId val="352420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595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19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2419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2420328"/>
        <c:crosses val="autoZero"/>
        <c:crossBetween val="between"/>
        <c:majorUnit val="1.0000000000000003E-4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USDA Utility Beef - 2001 to 2021
(Percentage of Total Graded)</a:t>
            </a:r>
          </a:p>
        </c:rich>
      </c:tx>
      <c:layout>
        <c:manualLayout>
          <c:xMode val="edge"/>
          <c:yMode val="edge"/>
          <c:x val="0.36293007769145413"/>
          <c:y val="1.95758564437194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482796892341932E-2"/>
          <c:y val="0.15660685154975529"/>
          <c:w val="0.9234184239733626"/>
          <c:h val="0.7373572593800982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('Beef History'!$A$86:$A$94,'Beef History'!$A$96:$A$105,'Beef History'!$A$107:$A$108)</c:f>
              <c:numCache>
                <c:formatCode>General</c:formatCode>
                <c:ptCount val="2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</c:numCache>
            </c:numRef>
          </c:cat>
          <c:val>
            <c:numRef>
              <c:f>('Beef History'!$N$86:$N$94,'Beef History'!$N$96:$N$105,'Beef History'!$N$107:$N$108)</c:f>
              <c:numCache>
                <c:formatCode>0.000%</c:formatCode>
                <c:ptCount val="21"/>
                <c:pt idx="0">
                  <c:v>0</c:v>
                </c:pt>
                <c:pt idx="3">
                  <c:v>5.2325885615614045E-5</c:v>
                </c:pt>
                <c:pt idx="4">
                  <c:v>1.5424957581366652E-4</c:v>
                </c:pt>
                <c:pt idx="5">
                  <c:v>2.9647198339756892E-4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1E-3</c:v>
                </c:pt>
                <c:pt idx="10">
                  <c:v>1E-3</c:v>
                </c:pt>
                <c:pt idx="11">
                  <c:v>1E-3</c:v>
                </c:pt>
                <c:pt idx="12">
                  <c:v>1E-3</c:v>
                </c:pt>
                <c:pt idx="13">
                  <c:v>1E-3</c:v>
                </c:pt>
                <c:pt idx="14">
                  <c:v>1E-3</c:v>
                </c:pt>
                <c:pt idx="15">
                  <c:v>0</c:v>
                </c:pt>
                <c:pt idx="16">
                  <c:v>1E-3</c:v>
                </c:pt>
                <c:pt idx="17">
                  <c:v>2E-3</c:v>
                </c:pt>
                <c:pt idx="18">
                  <c:v>2E-3</c:v>
                </c:pt>
                <c:pt idx="19">
                  <c:v>2E-3</c:v>
                </c:pt>
                <c:pt idx="20">
                  <c:v>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8-4ECD-856E-C79686233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889792"/>
        <c:axId val="314889400"/>
      </c:barChart>
      <c:catAx>
        <c:axId val="314889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7502774694783595"/>
              <c:y val="0.944535073409461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889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4889400"/>
        <c:scaling>
          <c:orientation val="minMax"/>
          <c:max val="2.0000000000000005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14889792"/>
        <c:crosses val="autoZero"/>
        <c:crossBetween val="between"/>
        <c:majorUnit val="5.0000000000000012E-4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A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 xml:space="preserve">&amp;C&amp;8Information Provided By:
U.S. Department of Agriculture
Marketing and Regulatory Programs
Agricultural Marketing Service
Livestock, Poultry and Seed Program
Grading and Verification Division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E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 Department of Agriculture
Marketing and Regulatory Programs
Agricultural Marketing Service
Livestock, Poultry and Seed Program
Grading and Verification Division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8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 Department of Agriculture
Marketing and Regulatory Programs
Agricultural Marketing Service
Livestock, Poultry and Seed Program
Grading and Verification Division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94" workbookViewId="0"/>
  </sheetViews>
  <pageMargins left="0.75" right="0.75" top="0.5" bottom="1.5" header="0.5" footer="0.5"/>
  <pageSetup orientation="landscape" r:id="rId1"/>
  <headerFooter alignWithMargins="0">
    <oddFooter>&amp;C&amp;8Information Provided By:
U.S. Department of Agriculture
Marketing and Regulatory Programs
Agricultural Marketing Service
Livestock, Poultry and Seed Program
Grading and Verification Division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646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47"/>
  <sheetViews>
    <sheetView tabSelected="1" zoomScaleNormal="100" workbookViewId="0">
      <pane ySplit="7" topLeftCell="A85" activePane="bottomLeft" state="frozen"/>
      <selection pane="bottomLeft" activeCell="B106" sqref="B106"/>
    </sheetView>
  </sheetViews>
  <sheetFormatPr defaultRowHeight="12.75" customHeight="1" x14ac:dyDescent="0.2"/>
  <cols>
    <col min="1" max="1" width="6.109375" style="3" customWidth="1"/>
    <col min="2" max="2" width="7.6640625" style="57" customWidth="1"/>
    <col min="3" max="3" width="6.6640625" style="57" customWidth="1"/>
    <col min="4" max="4" width="6.33203125" style="3" customWidth="1"/>
    <col min="5" max="5" width="6.44140625" style="57" bestFit="1" customWidth="1"/>
    <col min="6" max="6" width="5.44140625" style="3" bestFit="1" customWidth="1"/>
    <col min="7" max="7" width="6.5546875" style="57" bestFit="1" customWidth="1"/>
    <col min="8" max="8" width="5.44140625" style="3" bestFit="1" customWidth="1"/>
    <col min="9" max="9" width="6.77734375" style="57" bestFit="1" customWidth="1"/>
    <col min="10" max="10" width="6.5546875" style="3" bestFit="1" customWidth="1"/>
    <col min="11" max="11" width="7.109375" style="57" bestFit="1" customWidth="1"/>
    <col min="12" max="12" width="6.21875" style="3" bestFit="1" customWidth="1"/>
    <col min="13" max="13" width="6.5546875" style="57" bestFit="1" customWidth="1"/>
    <col min="14" max="14" width="6.5546875" style="3" customWidth="1"/>
    <col min="15" max="15" width="6.77734375" style="57" bestFit="1" customWidth="1"/>
    <col min="16" max="16" width="5.88671875" style="3" bestFit="1" customWidth="1"/>
    <col min="17" max="17" width="7" style="57" bestFit="1" customWidth="1"/>
    <col min="18" max="18" width="6.21875" style="3" bestFit="1" customWidth="1"/>
    <col min="19" max="19" width="6" style="3" customWidth="1"/>
    <col min="20" max="20" width="6.33203125" style="3" customWidth="1"/>
    <col min="21" max="21" width="4.77734375" style="57" customWidth="1"/>
    <col min="22" max="22" width="5.109375" style="3" bestFit="1" customWidth="1"/>
    <col min="23" max="23" width="6" style="57" bestFit="1" customWidth="1"/>
    <col min="24" max="24" width="5.33203125" style="3" bestFit="1" customWidth="1"/>
    <col min="25" max="25" width="5.6640625" style="57" bestFit="1" customWidth="1"/>
    <col min="26" max="26" width="5.33203125" style="3" bestFit="1" customWidth="1"/>
    <col min="27" max="27" width="4.88671875" style="57" bestFit="1" customWidth="1"/>
    <col min="28" max="28" width="5" style="3" bestFit="1" customWidth="1"/>
    <col min="29" max="29" width="4" style="57" bestFit="1" customWidth="1"/>
    <col min="30" max="30" width="5.88671875" style="3" customWidth="1"/>
    <col min="31" max="16384" width="8.88671875" style="3"/>
  </cols>
  <sheetData>
    <row r="1" spans="1:30" s="6" customFormat="1" ht="15" customHeight="1" x14ac:dyDescent="0.2">
      <c r="A1" s="213" t="s">
        <v>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</row>
    <row r="2" spans="1:30" s="6" customFormat="1" ht="15" customHeight="1" x14ac:dyDescent="0.2">
      <c r="A2" s="213" t="s">
        <v>46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</row>
    <row r="4" spans="1:30" ht="12.75" customHeight="1" x14ac:dyDescent="0.2">
      <c r="A4" s="11"/>
      <c r="B4" s="51"/>
      <c r="C4" s="217" t="s">
        <v>44</v>
      </c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  <c r="P4" s="218"/>
      <c r="Q4" s="218"/>
      <c r="R4" s="219"/>
      <c r="S4" s="224" t="s">
        <v>5</v>
      </c>
      <c r="T4" s="225"/>
      <c r="U4" s="220" t="s">
        <v>45</v>
      </c>
      <c r="V4" s="221"/>
      <c r="W4" s="221"/>
      <c r="X4" s="221"/>
      <c r="Y4" s="221"/>
      <c r="Z4" s="221"/>
      <c r="AA4" s="221"/>
      <c r="AB4" s="221"/>
      <c r="AC4" s="221"/>
      <c r="AD4" s="222"/>
    </row>
    <row r="5" spans="1:30" ht="12.75" customHeight="1" x14ac:dyDescent="0.2">
      <c r="A5" s="12"/>
      <c r="B5" s="52"/>
      <c r="C5" s="59"/>
      <c r="D5" s="7"/>
      <c r="E5" s="64"/>
      <c r="F5" s="7"/>
      <c r="G5" s="64"/>
      <c r="H5" s="7"/>
      <c r="I5" s="64"/>
      <c r="J5" s="7"/>
      <c r="K5" s="64"/>
      <c r="L5" s="7"/>
      <c r="M5" s="64"/>
      <c r="N5" s="7"/>
      <c r="O5" s="64"/>
      <c r="P5" s="7"/>
      <c r="Q5" s="64"/>
      <c r="R5" s="8"/>
      <c r="S5" s="226" t="s">
        <v>8</v>
      </c>
      <c r="T5" s="227"/>
      <c r="U5" s="59"/>
      <c r="V5" s="7"/>
      <c r="W5" s="64"/>
      <c r="X5" s="7"/>
      <c r="Y5" s="64"/>
      <c r="Z5" s="7"/>
      <c r="AA5" s="64"/>
      <c r="AB5" s="7"/>
      <c r="AC5" s="64"/>
      <c r="AD5" s="37"/>
    </row>
    <row r="6" spans="1:30" ht="12.75" customHeight="1" x14ac:dyDescent="0.2">
      <c r="A6" s="13" t="s">
        <v>6</v>
      </c>
      <c r="B6" s="53" t="s">
        <v>7</v>
      </c>
      <c r="C6" s="60"/>
      <c r="D6" s="5"/>
      <c r="E6" s="65"/>
      <c r="F6" s="5"/>
      <c r="G6" s="65"/>
      <c r="H6" s="5"/>
      <c r="I6" s="65"/>
      <c r="J6" s="5"/>
      <c r="K6" s="65"/>
      <c r="L6" s="5"/>
      <c r="M6" s="65"/>
      <c r="N6" s="5"/>
      <c r="O6" s="65"/>
      <c r="P6" s="5"/>
      <c r="Q6" s="65"/>
      <c r="R6" s="9"/>
      <c r="S6" s="10"/>
      <c r="T6" s="8"/>
      <c r="U6" s="59"/>
      <c r="V6" s="7"/>
      <c r="W6" s="64"/>
      <c r="X6" s="7"/>
      <c r="Y6" s="64"/>
      <c r="Z6" s="7"/>
      <c r="AA6" s="64"/>
      <c r="AB6" s="7"/>
      <c r="AC6" s="64"/>
      <c r="AD6" s="37"/>
    </row>
    <row r="7" spans="1:30" ht="12.75" customHeight="1" thickBot="1" x14ac:dyDescent="0.25">
      <c r="A7" s="14" t="s">
        <v>9</v>
      </c>
      <c r="B7" s="54" t="s">
        <v>10</v>
      </c>
      <c r="C7" s="61" t="s">
        <v>11</v>
      </c>
      <c r="D7" s="34" t="s">
        <v>12</v>
      </c>
      <c r="E7" s="66" t="s">
        <v>13</v>
      </c>
      <c r="F7" s="34" t="s">
        <v>12</v>
      </c>
      <c r="G7" s="66" t="s">
        <v>14</v>
      </c>
      <c r="H7" s="34" t="s">
        <v>12</v>
      </c>
      <c r="I7" s="70" t="s">
        <v>47</v>
      </c>
      <c r="J7" s="34" t="s">
        <v>12</v>
      </c>
      <c r="K7" s="66" t="s">
        <v>48</v>
      </c>
      <c r="L7" s="34" t="s">
        <v>12</v>
      </c>
      <c r="M7" s="66" t="s">
        <v>15</v>
      </c>
      <c r="N7" s="34" t="s">
        <v>12</v>
      </c>
      <c r="O7" s="66" t="s">
        <v>16</v>
      </c>
      <c r="P7" s="34" t="s">
        <v>12</v>
      </c>
      <c r="Q7" s="66" t="s">
        <v>17</v>
      </c>
      <c r="R7" s="39" t="s">
        <v>12</v>
      </c>
      <c r="S7" s="40" t="s">
        <v>18</v>
      </c>
      <c r="T7" s="33" t="s">
        <v>19</v>
      </c>
      <c r="U7" s="61" t="s">
        <v>20</v>
      </c>
      <c r="V7" s="34" t="s">
        <v>12</v>
      </c>
      <c r="W7" s="66" t="s">
        <v>21</v>
      </c>
      <c r="X7" s="34" t="s">
        <v>12</v>
      </c>
      <c r="Y7" s="66" t="s">
        <v>22</v>
      </c>
      <c r="Z7" s="34" t="s">
        <v>12</v>
      </c>
      <c r="AA7" s="66" t="s">
        <v>23</v>
      </c>
      <c r="AB7" s="34" t="s">
        <v>12</v>
      </c>
      <c r="AC7" s="66" t="s">
        <v>24</v>
      </c>
      <c r="AD7" s="35" t="s">
        <v>12</v>
      </c>
    </row>
    <row r="8" spans="1:30" ht="12.75" customHeight="1" thickTop="1" x14ac:dyDescent="0.2">
      <c r="A8" s="28">
        <v>1930</v>
      </c>
      <c r="B8" s="55">
        <v>69</v>
      </c>
      <c r="C8" s="228" t="s">
        <v>49</v>
      </c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30"/>
      <c r="S8" s="45"/>
      <c r="T8" s="16">
        <v>1.2E-2</v>
      </c>
      <c r="U8" s="71"/>
      <c r="V8" s="15"/>
      <c r="W8" s="67"/>
      <c r="X8" s="15"/>
      <c r="Y8" s="67"/>
      <c r="Z8" s="15"/>
      <c r="AA8" s="67"/>
      <c r="AB8" s="15"/>
      <c r="AC8" s="67"/>
      <c r="AD8" s="38"/>
    </row>
    <row r="9" spans="1:30" ht="12.75" customHeight="1" x14ac:dyDescent="0.2">
      <c r="A9" s="29">
        <v>1931</v>
      </c>
      <c r="B9" s="56">
        <v>159</v>
      </c>
      <c r="C9" s="62"/>
      <c r="D9" s="17"/>
      <c r="E9" s="68"/>
      <c r="F9" s="17"/>
      <c r="G9" s="69"/>
      <c r="H9" s="17"/>
      <c r="I9" s="68"/>
      <c r="J9" s="17"/>
      <c r="K9" s="68"/>
      <c r="L9" s="17"/>
      <c r="M9" s="68"/>
      <c r="N9" s="17"/>
      <c r="O9" s="68"/>
      <c r="P9" s="17"/>
      <c r="Q9" s="68"/>
      <c r="R9" s="41"/>
      <c r="S9" s="46"/>
      <c r="T9" s="18">
        <v>2.7E-2</v>
      </c>
      <c r="U9" s="72"/>
      <c r="V9" s="17"/>
      <c r="W9" s="68"/>
      <c r="X9" s="17"/>
      <c r="Y9" s="68"/>
      <c r="Z9" s="17"/>
      <c r="AA9" s="68"/>
      <c r="AB9" s="17"/>
      <c r="AC9" s="68"/>
      <c r="AD9" s="36"/>
    </row>
    <row r="10" spans="1:30" ht="12.75" customHeight="1" x14ac:dyDescent="0.2">
      <c r="A10" s="29">
        <v>1932</v>
      </c>
      <c r="B10" s="56">
        <v>208</v>
      </c>
      <c r="C10" s="62"/>
      <c r="D10" s="17"/>
      <c r="E10" s="68"/>
      <c r="F10" s="17"/>
      <c r="G10" s="69"/>
      <c r="H10" s="17"/>
      <c r="I10" s="68"/>
      <c r="J10" s="17"/>
      <c r="K10" s="68"/>
      <c r="L10" s="17"/>
      <c r="M10" s="68"/>
      <c r="N10" s="17"/>
      <c r="O10" s="68"/>
      <c r="P10" s="17"/>
      <c r="Q10" s="68"/>
      <c r="R10" s="41"/>
      <c r="S10" s="46"/>
      <c r="T10" s="18">
        <v>3.7999999999999999E-2</v>
      </c>
      <c r="U10" s="72"/>
      <c r="V10" s="17"/>
      <c r="W10" s="68"/>
      <c r="X10" s="17"/>
      <c r="Y10" s="68"/>
      <c r="Z10" s="17"/>
      <c r="AA10" s="68"/>
      <c r="AB10" s="17"/>
      <c r="AC10" s="68"/>
      <c r="AD10" s="36"/>
    </row>
    <row r="11" spans="1:30" ht="12.75" customHeight="1" x14ac:dyDescent="0.2">
      <c r="A11" s="29">
        <v>1933</v>
      </c>
      <c r="B11" s="56">
        <v>238</v>
      </c>
      <c r="C11" s="62"/>
      <c r="D11" s="17"/>
      <c r="E11" s="68"/>
      <c r="F11" s="17"/>
      <c r="G11" s="69"/>
      <c r="H11" s="17"/>
      <c r="I11" s="68"/>
      <c r="J11" s="17"/>
      <c r="K11" s="68"/>
      <c r="L11" s="17"/>
      <c r="M11" s="68"/>
      <c r="N11" s="17"/>
      <c r="O11" s="68"/>
      <c r="P11" s="17"/>
      <c r="Q11" s="68"/>
      <c r="R11" s="41"/>
      <c r="S11" s="46"/>
      <c r="T11" s="18">
        <v>3.9E-2</v>
      </c>
      <c r="U11" s="72"/>
      <c r="V11" s="17"/>
      <c r="W11" s="68"/>
      <c r="X11" s="17"/>
      <c r="Y11" s="68"/>
      <c r="Z11" s="17"/>
      <c r="AA11" s="68"/>
      <c r="AB11" s="17"/>
      <c r="AC11" s="68"/>
      <c r="AD11" s="36"/>
    </row>
    <row r="12" spans="1:30" ht="12.75" customHeight="1" x14ac:dyDescent="0.2">
      <c r="A12" s="29">
        <v>1934</v>
      </c>
      <c r="B12" s="56">
        <v>262</v>
      </c>
      <c r="C12" s="62"/>
      <c r="D12" s="17"/>
      <c r="E12" s="68"/>
      <c r="F12" s="17"/>
      <c r="G12" s="69"/>
      <c r="H12" s="17"/>
      <c r="I12" s="68"/>
      <c r="J12" s="17"/>
      <c r="K12" s="68"/>
      <c r="L12" s="17"/>
      <c r="M12" s="68"/>
      <c r="N12" s="17"/>
      <c r="O12" s="68"/>
      <c r="P12" s="17"/>
      <c r="Q12" s="68"/>
      <c r="R12" s="41"/>
      <c r="S12" s="46"/>
      <c r="T12" s="18">
        <v>3.3000000000000002E-2</v>
      </c>
      <c r="U12" s="72"/>
      <c r="V12" s="17"/>
      <c r="W12" s="68"/>
      <c r="X12" s="17"/>
      <c r="Y12" s="68"/>
      <c r="Z12" s="17"/>
      <c r="AA12" s="68"/>
      <c r="AB12" s="17"/>
      <c r="AC12" s="68"/>
      <c r="AD12" s="36"/>
    </row>
    <row r="13" spans="1:30" ht="12.75" customHeight="1" x14ac:dyDescent="0.2">
      <c r="A13" s="29">
        <v>1935</v>
      </c>
      <c r="B13" s="56">
        <v>268</v>
      </c>
      <c r="C13" s="62"/>
      <c r="D13" s="17"/>
      <c r="E13" s="68"/>
      <c r="F13" s="17"/>
      <c r="G13" s="69"/>
      <c r="H13" s="17"/>
      <c r="I13" s="68"/>
      <c r="J13" s="17"/>
      <c r="K13" s="68"/>
      <c r="L13" s="17"/>
      <c r="M13" s="68"/>
      <c r="N13" s="17"/>
      <c r="O13" s="68"/>
      <c r="P13" s="17"/>
      <c r="Q13" s="68"/>
      <c r="R13" s="41"/>
      <c r="S13" s="46"/>
      <c r="T13" s="18">
        <v>4.2000000000000003E-2</v>
      </c>
      <c r="U13" s="72"/>
      <c r="V13" s="17"/>
      <c r="W13" s="68"/>
      <c r="X13" s="17"/>
      <c r="Y13" s="68"/>
      <c r="Z13" s="17"/>
      <c r="AA13" s="68"/>
      <c r="AB13" s="17"/>
      <c r="AC13" s="68"/>
      <c r="AD13" s="36"/>
    </row>
    <row r="14" spans="1:30" ht="12.75" customHeight="1" x14ac:dyDescent="0.2">
      <c r="A14" s="29">
        <v>1936</v>
      </c>
      <c r="B14" s="56">
        <v>450</v>
      </c>
      <c r="C14" s="62"/>
      <c r="D14" s="17"/>
      <c r="E14" s="68"/>
      <c r="F14" s="17"/>
      <c r="G14" s="69"/>
      <c r="H14" s="17"/>
      <c r="I14" s="68"/>
      <c r="J14" s="17"/>
      <c r="K14" s="68"/>
      <c r="L14" s="17"/>
      <c r="M14" s="68"/>
      <c r="N14" s="17"/>
      <c r="O14" s="68"/>
      <c r="P14" s="17"/>
      <c r="Q14" s="68"/>
      <c r="R14" s="41"/>
      <c r="S14" s="46"/>
      <c r="T14" s="18">
        <v>6.3E-2</v>
      </c>
      <c r="U14" s="72"/>
      <c r="V14" s="17"/>
      <c r="W14" s="68"/>
      <c r="X14" s="17"/>
      <c r="Y14" s="68"/>
      <c r="Z14" s="17"/>
      <c r="AA14" s="68"/>
      <c r="AB14" s="17"/>
      <c r="AC14" s="68"/>
      <c r="AD14" s="36"/>
    </row>
    <row r="15" spans="1:30" ht="12.75" customHeight="1" x14ac:dyDescent="0.2">
      <c r="A15" s="29">
        <v>1937</v>
      </c>
      <c r="B15" s="56">
        <v>408</v>
      </c>
      <c r="C15" s="62"/>
      <c r="D15" s="17"/>
      <c r="E15" s="68"/>
      <c r="F15" s="17"/>
      <c r="G15" s="69"/>
      <c r="H15" s="17"/>
      <c r="I15" s="68"/>
      <c r="J15" s="17"/>
      <c r="K15" s="68"/>
      <c r="L15" s="17"/>
      <c r="M15" s="68"/>
      <c r="N15" s="17"/>
      <c r="O15" s="68"/>
      <c r="P15" s="17"/>
      <c r="Q15" s="68"/>
      <c r="R15" s="41"/>
      <c r="S15" s="46"/>
      <c r="T15" s="18">
        <v>6.2E-2</v>
      </c>
      <c r="U15" s="72"/>
      <c r="V15" s="17"/>
      <c r="W15" s="68"/>
      <c r="X15" s="17"/>
      <c r="Y15" s="68"/>
      <c r="Z15" s="17"/>
      <c r="AA15" s="68"/>
      <c r="AB15" s="17"/>
      <c r="AC15" s="68"/>
      <c r="AD15" s="36"/>
    </row>
    <row r="16" spans="1:30" ht="12.75" customHeight="1" x14ac:dyDescent="0.2">
      <c r="A16" s="29">
        <v>1938</v>
      </c>
      <c r="B16" s="56">
        <f>C16+E16+G16+I16+K16+M16+O16+Q16</f>
        <v>598</v>
      </c>
      <c r="C16" s="62">
        <v>27</v>
      </c>
      <c r="D16" s="17">
        <f>C16/(C16+E16+G16+I16+K16+M16+O16+Q16)</f>
        <v>4.51505016722408E-2</v>
      </c>
      <c r="E16" s="68">
        <v>283</v>
      </c>
      <c r="F16" s="17">
        <f>E16/(C16+E16+G16+I16+K16+M16+O16+Q16)</f>
        <v>0.47324414715719065</v>
      </c>
      <c r="G16" s="69">
        <v>187</v>
      </c>
      <c r="H16" s="17">
        <f>G16/(+C16+E16+G16+I16+K16+M16+O16+Q16)</f>
        <v>0.31270903010033446</v>
      </c>
      <c r="I16" s="68"/>
      <c r="J16" s="17"/>
      <c r="K16" s="68">
        <v>54</v>
      </c>
      <c r="L16" s="17">
        <f>K16/(+C16+E16+G16+I16+K16+M16+O16+Q16)</f>
        <v>9.0301003344481601E-2</v>
      </c>
      <c r="M16" s="68">
        <v>34</v>
      </c>
      <c r="N16" s="17">
        <f>M16/(+C16+E16+G16+I16+K16+M16+O16+Q16)</f>
        <v>5.6856187290969896E-2</v>
      </c>
      <c r="O16" s="68">
        <v>11</v>
      </c>
      <c r="P16" s="17">
        <f>O16/(+C16+E16+G16+I16+K16+M16+O16+Q16)</f>
        <v>1.839464882943144E-2</v>
      </c>
      <c r="Q16" s="68">
        <v>2</v>
      </c>
      <c r="R16" s="41">
        <f>Q16/(+C16+E16+G16+I16+K16+M16+O16+Q16)</f>
        <v>3.3444816053511705E-3</v>
      </c>
      <c r="S16" s="46"/>
      <c r="T16" s="18">
        <v>0.09</v>
      </c>
      <c r="U16" s="72"/>
      <c r="V16" s="17"/>
      <c r="W16" s="68"/>
      <c r="X16" s="17"/>
      <c r="Y16" s="68"/>
      <c r="Z16" s="17"/>
      <c r="AA16" s="68"/>
      <c r="AB16" s="17"/>
      <c r="AC16" s="68"/>
      <c r="AD16" s="36"/>
    </row>
    <row r="17" spans="1:30" ht="12.75" customHeight="1" x14ac:dyDescent="0.2">
      <c r="A17" s="29">
        <v>1939</v>
      </c>
      <c r="B17" s="56">
        <f>C17+E17+G17+I17+K17+M17+O17+Q17</f>
        <v>509</v>
      </c>
      <c r="C17" s="62">
        <v>10</v>
      </c>
      <c r="D17" s="17">
        <f>C17/(C17+E17+G17+I17+K17+M17+O17+Q17)</f>
        <v>1.9646365422396856E-2</v>
      </c>
      <c r="E17" s="68">
        <v>232</v>
      </c>
      <c r="F17" s="17">
        <f>E17/(C17+E17+G17+I17+K17+M17+O17+Q17)</f>
        <v>0.45579567779960706</v>
      </c>
      <c r="G17" s="69">
        <v>176</v>
      </c>
      <c r="H17" s="17">
        <f>G17/(+C17+E17+G17+I17+K17+M17+O17+Q17)</f>
        <v>0.34577603143418467</v>
      </c>
      <c r="I17" s="68"/>
      <c r="J17" s="17"/>
      <c r="K17" s="68">
        <v>55</v>
      </c>
      <c r="L17" s="17">
        <f>K17/(+C17+E17+G17+I17+K17+M17+O17+Q17)</f>
        <v>0.10805500982318271</v>
      </c>
      <c r="M17" s="68">
        <v>29</v>
      </c>
      <c r="N17" s="17">
        <f>M17/(+C17+E17+G17+I17+K17+M17+O17+Q17)</f>
        <v>5.6974459724950882E-2</v>
      </c>
      <c r="O17" s="68">
        <v>6</v>
      </c>
      <c r="P17" s="17">
        <f>O17/(+C17+E17+G17+I17+K17+M17+O17+Q17)</f>
        <v>1.1787819253438114E-2</v>
      </c>
      <c r="Q17" s="68">
        <v>1</v>
      </c>
      <c r="R17" s="41">
        <f>Q17/(+C17+E17+G17+I17+K17+M17+O17+Q17)</f>
        <v>1.9646365422396855E-3</v>
      </c>
      <c r="S17" s="46"/>
      <c r="T17" s="18">
        <v>7.4999999999999997E-2</v>
      </c>
      <c r="U17" s="72"/>
      <c r="V17" s="17"/>
      <c r="W17" s="68"/>
      <c r="X17" s="17"/>
      <c r="Y17" s="68"/>
      <c r="Z17" s="17"/>
      <c r="AA17" s="68"/>
      <c r="AB17" s="17"/>
      <c r="AC17" s="68"/>
      <c r="AD17" s="36"/>
    </row>
    <row r="18" spans="1:30" ht="12.75" customHeight="1" x14ac:dyDescent="0.2">
      <c r="A18" s="29"/>
      <c r="B18" s="56"/>
      <c r="C18" s="62"/>
      <c r="D18" s="17"/>
      <c r="E18" s="68"/>
      <c r="F18" s="17"/>
      <c r="G18" s="69"/>
      <c r="H18" s="17"/>
      <c r="I18" s="68"/>
      <c r="J18" s="17"/>
      <c r="K18" s="68"/>
      <c r="L18" s="17"/>
      <c r="M18" s="68"/>
      <c r="N18" s="17"/>
      <c r="O18" s="68"/>
      <c r="P18" s="17"/>
      <c r="Q18" s="68"/>
      <c r="R18" s="41"/>
      <c r="S18" s="46"/>
      <c r="T18" s="18"/>
      <c r="U18" s="72"/>
      <c r="V18" s="17"/>
      <c r="W18" s="68"/>
      <c r="X18" s="17"/>
      <c r="Y18" s="68"/>
      <c r="Z18" s="17"/>
      <c r="AA18" s="68"/>
      <c r="AB18" s="17"/>
      <c r="AC18" s="68"/>
      <c r="AD18" s="36"/>
    </row>
    <row r="19" spans="1:30" ht="12.75" customHeight="1" x14ac:dyDescent="0.2">
      <c r="A19" s="29">
        <v>1940</v>
      </c>
      <c r="B19" s="56">
        <f>C19+E19+G19+I19+K19+M19+O19+Q19</f>
        <v>579</v>
      </c>
      <c r="C19" s="62">
        <v>12</v>
      </c>
      <c r="D19" s="17">
        <f>C19/(C19+E19+G19+I19+K19+M19+O19+Q19)</f>
        <v>2.072538860103627E-2</v>
      </c>
      <c r="E19" s="68">
        <v>230</v>
      </c>
      <c r="F19" s="17">
        <f t="shared" ref="F19:F25" si="0">E19/(C19+E19+G19+I19+K19+M19+O19+Q19)</f>
        <v>0.39723661485319517</v>
      </c>
      <c r="G19" s="69">
        <v>234</v>
      </c>
      <c r="H19" s="17">
        <f t="shared" ref="H19:H25" si="1">G19/(+C19+E19+G19+I19+K19+M19+O19+Q19)</f>
        <v>0.40414507772020725</v>
      </c>
      <c r="I19" s="68"/>
      <c r="J19" s="17"/>
      <c r="K19" s="68">
        <v>69</v>
      </c>
      <c r="L19" s="17">
        <f t="shared" ref="L19:L25" si="2">K19/(+C19+E19+G19+I19+K19+M19+O19+Q19)</f>
        <v>0.11917098445595854</v>
      </c>
      <c r="M19" s="68">
        <v>25</v>
      </c>
      <c r="N19" s="17">
        <f t="shared" ref="N19:N25" si="3">M19/(+C19+E19+G19+I19+K19+M19+O19+Q19)</f>
        <v>4.317789291882556E-2</v>
      </c>
      <c r="O19" s="68">
        <v>7</v>
      </c>
      <c r="P19" s="17">
        <f t="shared" ref="P19:P25" si="4">O19/(+C19+E19+G19+I19+K19+M19+O19+Q19)</f>
        <v>1.2089810017271158E-2</v>
      </c>
      <c r="Q19" s="68">
        <v>2</v>
      </c>
      <c r="R19" s="41">
        <f>Q19/(+C19+E19+G19+I19+K19+M19+O19+Q19)</f>
        <v>3.4542314335060447E-3</v>
      </c>
      <c r="S19" s="46"/>
      <c r="T19" s="18">
        <v>8.3000000000000004E-2</v>
      </c>
      <c r="U19" s="72"/>
      <c r="V19" s="17"/>
      <c r="W19" s="68"/>
      <c r="X19" s="17"/>
      <c r="Y19" s="68"/>
      <c r="Z19" s="17"/>
      <c r="AA19" s="68"/>
      <c r="AB19" s="17"/>
      <c r="AC19" s="68"/>
      <c r="AD19" s="36"/>
    </row>
    <row r="20" spans="1:30" ht="12.75" customHeight="1" x14ac:dyDescent="0.2">
      <c r="A20" s="29">
        <v>1941</v>
      </c>
      <c r="B20" s="56">
        <f>C20+E20+G20+I20+K20+M20+O20+Q20</f>
        <v>789</v>
      </c>
      <c r="C20" s="62">
        <v>13</v>
      </c>
      <c r="D20" s="17">
        <f>C20/(C20+E20+G20+I20+K20+M20+O20+Q20)</f>
        <v>1.6476552598225603E-2</v>
      </c>
      <c r="E20" s="68">
        <v>308</v>
      </c>
      <c r="F20" s="17">
        <f t="shared" si="0"/>
        <v>0.39036755386565275</v>
      </c>
      <c r="G20" s="69">
        <v>344</v>
      </c>
      <c r="H20" s="17">
        <f t="shared" si="1"/>
        <v>0.43599493029150826</v>
      </c>
      <c r="I20" s="68"/>
      <c r="J20" s="17"/>
      <c r="K20" s="68">
        <v>86</v>
      </c>
      <c r="L20" s="17">
        <f t="shared" si="2"/>
        <v>0.10899873257287707</v>
      </c>
      <c r="M20" s="68">
        <v>26</v>
      </c>
      <c r="N20" s="17">
        <f t="shared" si="3"/>
        <v>3.2953105196451206E-2</v>
      </c>
      <c r="O20" s="68">
        <v>9</v>
      </c>
      <c r="P20" s="17">
        <f t="shared" si="4"/>
        <v>1.1406844106463879E-2</v>
      </c>
      <c r="Q20" s="68">
        <v>3</v>
      </c>
      <c r="R20" s="41">
        <f>Q20/(+C20+E20+G20+I20+K20+M20+O20+Q20)</f>
        <v>3.8022813688212928E-3</v>
      </c>
      <c r="S20" s="46"/>
      <c r="T20" s="18">
        <v>0.10100000000000001</v>
      </c>
      <c r="U20" s="72"/>
      <c r="V20" s="17"/>
      <c r="W20" s="68"/>
      <c r="X20" s="17"/>
      <c r="Y20" s="68"/>
      <c r="Z20" s="17"/>
      <c r="AA20" s="68"/>
      <c r="AB20" s="17"/>
      <c r="AC20" s="68"/>
      <c r="AD20" s="36"/>
    </row>
    <row r="21" spans="1:30" ht="12.75" customHeight="1" x14ac:dyDescent="0.2">
      <c r="A21" s="29">
        <v>1942</v>
      </c>
      <c r="B21" s="56">
        <f>C21+E21+G21+I21+K21+M21+O21+Q21+AF18</f>
        <v>1478</v>
      </c>
      <c r="C21" s="62"/>
      <c r="D21" s="17"/>
      <c r="E21" s="68">
        <v>439</v>
      </c>
      <c r="F21" s="17">
        <f t="shared" si="0"/>
        <v>0.29702300405953991</v>
      </c>
      <c r="G21" s="69">
        <v>560</v>
      </c>
      <c r="H21" s="17">
        <f t="shared" si="1"/>
        <v>0.37889039242219213</v>
      </c>
      <c r="I21" s="68"/>
      <c r="J21" s="17"/>
      <c r="K21" s="68">
        <v>284</v>
      </c>
      <c r="L21" s="17">
        <f t="shared" si="2"/>
        <v>0.19215155615696888</v>
      </c>
      <c r="M21" s="68">
        <v>173</v>
      </c>
      <c r="N21" s="17">
        <f t="shared" si="3"/>
        <v>0.11705006765899864</v>
      </c>
      <c r="O21" s="68">
        <v>15</v>
      </c>
      <c r="P21" s="17">
        <f t="shared" si="4"/>
        <v>1.0148849797023005E-2</v>
      </c>
      <c r="Q21" s="68">
        <v>7</v>
      </c>
      <c r="R21" s="41">
        <f>Q21/(+C21+E21+G21+I21+K21+M21+O21+Q21)</f>
        <v>4.736129905277402E-3</v>
      </c>
      <c r="S21" s="46"/>
      <c r="T21" s="18">
        <v>0.17300000000000001</v>
      </c>
      <c r="U21" s="72"/>
      <c r="V21" s="17"/>
      <c r="W21" s="68"/>
      <c r="X21" s="17"/>
      <c r="Y21" s="68"/>
      <c r="Z21" s="17"/>
      <c r="AA21" s="68"/>
      <c r="AB21" s="17"/>
      <c r="AC21" s="68"/>
      <c r="AD21" s="36"/>
    </row>
    <row r="22" spans="1:30" ht="12.75" customHeight="1" x14ac:dyDescent="0.2">
      <c r="A22" s="29">
        <v>1943</v>
      </c>
      <c r="B22" s="56">
        <f>C22+E22+G22+I22+K22+M22+O22+Q22+AF19</f>
        <v>6691</v>
      </c>
      <c r="C22" s="62"/>
      <c r="D22" s="17"/>
      <c r="E22" s="68">
        <v>1297</v>
      </c>
      <c r="F22" s="17">
        <f t="shared" si="0"/>
        <v>0.19384247496637275</v>
      </c>
      <c r="G22" s="69">
        <v>2081</v>
      </c>
      <c r="H22" s="17">
        <f t="shared" si="1"/>
        <v>0.31101479599461962</v>
      </c>
      <c r="I22" s="68"/>
      <c r="J22" s="17"/>
      <c r="K22" s="68">
        <v>1544</v>
      </c>
      <c r="L22" s="17">
        <f t="shared" si="2"/>
        <v>0.2307577342699148</v>
      </c>
      <c r="M22" s="68">
        <v>984</v>
      </c>
      <c r="N22" s="17">
        <f t="shared" si="3"/>
        <v>0.14706321924973845</v>
      </c>
      <c r="O22" s="68">
        <v>785</v>
      </c>
      <c r="P22" s="17">
        <f t="shared" si="4"/>
        <v>0.11732177551935435</v>
      </c>
      <c r="Q22" s="68"/>
      <c r="R22" s="41"/>
      <c r="S22" s="46"/>
      <c r="T22" s="18">
        <v>0.80800000000000005</v>
      </c>
      <c r="U22" s="72"/>
      <c r="V22" s="17"/>
      <c r="W22" s="68"/>
      <c r="X22" s="17"/>
      <c r="Y22" s="68"/>
      <c r="Z22" s="17"/>
      <c r="AA22" s="68"/>
      <c r="AB22" s="17"/>
      <c r="AC22" s="68"/>
      <c r="AD22" s="36"/>
    </row>
    <row r="23" spans="1:30" ht="12.75" customHeight="1" x14ac:dyDescent="0.2">
      <c r="A23" s="29">
        <v>1944</v>
      </c>
      <c r="B23" s="56">
        <f>C23+E23+G23+I23+K23+M23+O23+Q23+AF20</f>
        <v>8328</v>
      </c>
      <c r="C23" s="62"/>
      <c r="D23" s="17"/>
      <c r="E23" s="68">
        <v>865</v>
      </c>
      <c r="F23" s="17">
        <f t="shared" si="0"/>
        <v>0.10386647454370797</v>
      </c>
      <c r="G23" s="69">
        <v>2329</v>
      </c>
      <c r="H23" s="17">
        <f t="shared" si="1"/>
        <v>0.27965898174831894</v>
      </c>
      <c r="I23" s="68"/>
      <c r="J23" s="17"/>
      <c r="K23" s="68">
        <v>2104</v>
      </c>
      <c r="L23" s="17">
        <f t="shared" si="2"/>
        <v>0.25264169068203651</v>
      </c>
      <c r="M23" s="68">
        <v>1560</v>
      </c>
      <c r="N23" s="17">
        <f t="shared" si="3"/>
        <v>0.18731988472622479</v>
      </c>
      <c r="O23" s="68">
        <v>1470</v>
      </c>
      <c r="P23" s="17">
        <f t="shared" si="4"/>
        <v>0.1765129682997118</v>
      </c>
      <c r="Q23" s="68"/>
      <c r="R23" s="41"/>
      <c r="S23" s="46"/>
      <c r="T23" s="18">
        <v>0.94900000000000007</v>
      </c>
      <c r="U23" s="72"/>
      <c r="V23" s="17"/>
      <c r="W23" s="68"/>
      <c r="X23" s="17"/>
      <c r="Y23" s="68"/>
      <c r="Z23" s="17"/>
      <c r="AA23" s="68"/>
      <c r="AB23" s="17"/>
      <c r="AC23" s="68"/>
      <c r="AD23" s="36"/>
    </row>
    <row r="24" spans="1:30" ht="12.75" customHeight="1" x14ac:dyDescent="0.2">
      <c r="A24" s="29">
        <v>1945</v>
      </c>
      <c r="B24" s="56">
        <f>C24+E24+G24+I24+K24+M24+O24+Q24+AF21</f>
        <v>9067</v>
      </c>
      <c r="C24" s="62"/>
      <c r="D24" s="17"/>
      <c r="E24" s="68">
        <v>1258</v>
      </c>
      <c r="F24" s="17">
        <f t="shared" si="0"/>
        <v>0.13874489908459248</v>
      </c>
      <c r="G24" s="69">
        <v>2791</v>
      </c>
      <c r="H24" s="17">
        <f t="shared" si="1"/>
        <v>0.30781956545715233</v>
      </c>
      <c r="I24" s="68"/>
      <c r="J24" s="17"/>
      <c r="K24" s="68">
        <v>2421</v>
      </c>
      <c r="L24" s="17">
        <f t="shared" si="2"/>
        <v>0.26701224219697806</v>
      </c>
      <c r="M24" s="68">
        <v>1506</v>
      </c>
      <c r="N24" s="17">
        <f t="shared" si="3"/>
        <v>0.16609683467519576</v>
      </c>
      <c r="O24" s="68">
        <v>1091</v>
      </c>
      <c r="P24" s="17">
        <f t="shared" si="4"/>
        <v>0.12032645858608139</v>
      </c>
      <c r="Q24" s="68"/>
      <c r="R24" s="41"/>
      <c r="S24" s="46"/>
      <c r="T24" s="18">
        <v>0.92400000000000004</v>
      </c>
      <c r="U24" s="72"/>
      <c r="V24" s="17"/>
      <c r="W24" s="68"/>
      <c r="X24" s="17"/>
      <c r="Y24" s="68"/>
      <c r="Z24" s="17"/>
      <c r="AA24" s="68"/>
      <c r="AB24" s="17"/>
      <c r="AC24" s="68"/>
      <c r="AD24" s="36"/>
    </row>
    <row r="25" spans="1:30" ht="12.75" customHeight="1" x14ac:dyDescent="0.2">
      <c r="A25" s="29">
        <v>1946</v>
      </c>
      <c r="B25" s="56">
        <f>C25+E25+G25+I25+K25+M25+O25+Q25+AF22</f>
        <v>6681</v>
      </c>
      <c r="C25" s="62"/>
      <c r="D25" s="17"/>
      <c r="E25" s="68">
        <v>1049</v>
      </c>
      <c r="F25" s="17">
        <f t="shared" si="0"/>
        <v>0.15701242328992665</v>
      </c>
      <c r="G25" s="69">
        <v>2512</v>
      </c>
      <c r="H25" s="17">
        <f t="shared" si="1"/>
        <v>0.3759916180212543</v>
      </c>
      <c r="I25" s="68"/>
      <c r="J25" s="17"/>
      <c r="K25" s="68">
        <v>1710</v>
      </c>
      <c r="L25" s="17">
        <f t="shared" si="2"/>
        <v>0.25594970812752582</v>
      </c>
      <c r="M25" s="68">
        <v>869</v>
      </c>
      <c r="N25" s="17">
        <f t="shared" si="3"/>
        <v>0.13007034875018711</v>
      </c>
      <c r="O25" s="68">
        <v>541</v>
      </c>
      <c r="P25" s="17">
        <f t="shared" si="4"/>
        <v>8.0975901811106116E-2</v>
      </c>
      <c r="Q25" s="68"/>
      <c r="R25" s="41"/>
      <c r="S25" s="46"/>
      <c r="T25" s="18">
        <v>0.76</v>
      </c>
      <c r="U25" s="72"/>
      <c r="V25" s="17"/>
      <c r="W25" s="68"/>
      <c r="X25" s="17"/>
      <c r="Y25" s="68"/>
      <c r="Z25" s="17"/>
      <c r="AA25" s="68"/>
      <c r="AB25" s="17"/>
      <c r="AC25" s="68"/>
      <c r="AD25" s="36"/>
    </row>
    <row r="26" spans="1:30" ht="12.75" customHeight="1" x14ac:dyDescent="0.2">
      <c r="A26" s="29">
        <v>1947</v>
      </c>
      <c r="B26" s="56">
        <f>C26+E26+G26+I26+K26+M26+O26+Q26</f>
        <v>2932</v>
      </c>
      <c r="C26" s="82">
        <v>6</v>
      </c>
      <c r="D26" s="83">
        <f>IF($B26=0,0,C26/$B26)</f>
        <v>2.0463847203274215E-3</v>
      </c>
      <c r="E26" s="84">
        <v>305</v>
      </c>
      <c r="F26" s="83">
        <f>IF($B26=0,0,E26/$B26)</f>
        <v>0.10402455661664393</v>
      </c>
      <c r="G26" s="85">
        <v>1536</v>
      </c>
      <c r="H26" s="83">
        <f>IF($B26=0,0,G26/$B26)</f>
        <v>0.52387448840381989</v>
      </c>
      <c r="I26" s="84"/>
      <c r="J26" s="83"/>
      <c r="K26" s="84">
        <v>695</v>
      </c>
      <c r="L26" s="83">
        <f>IF($B26=0,0,K26/$B26)</f>
        <v>0.23703956343792634</v>
      </c>
      <c r="M26" s="84">
        <v>252</v>
      </c>
      <c r="N26" s="83">
        <f>IF($B26=0,0,M26/$B26)</f>
        <v>8.5948158253751711E-2</v>
      </c>
      <c r="O26" s="84">
        <v>138</v>
      </c>
      <c r="P26" s="83">
        <f>IF($B26=0,0,O26/$B26)</f>
        <v>4.7066848567530697E-2</v>
      </c>
      <c r="Q26" s="84"/>
      <c r="R26" s="86"/>
      <c r="S26" s="46"/>
      <c r="T26" s="18">
        <v>0.28999999999999998</v>
      </c>
      <c r="U26" s="72"/>
      <c r="V26" s="17"/>
      <c r="W26" s="68"/>
      <c r="X26" s="17"/>
      <c r="Y26" s="68"/>
      <c r="Z26" s="17"/>
      <c r="AA26" s="68"/>
      <c r="AB26" s="17"/>
      <c r="AC26" s="68"/>
      <c r="AD26" s="36"/>
    </row>
    <row r="27" spans="1:30" ht="12.75" customHeight="1" x14ac:dyDescent="0.2">
      <c r="A27" s="29">
        <v>1948</v>
      </c>
      <c r="B27" s="56">
        <v>2022</v>
      </c>
      <c r="C27" s="231" t="s">
        <v>49</v>
      </c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3"/>
      <c r="S27" s="46"/>
      <c r="T27" s="18">
        <v>0.23100000000000001</v>
      </c>
      <c r="U27" s="72"/>
      <c r="V27" s="17"/>
      <c r="W27" s="68"/>
      <c r="X27" s="17"/>
      <c r="Y27" s="68"/>
      <c r="Z27" s="17"/>
      <c r="AA27" s="68"/>
      <c r="AB27" s="17"/>
      <c r="AC27" s="68"/>
      <c r="AD27" s="36"/>
    </row>
    <row r="28" spans="1:30" ht="12.75" customHeight="1" x14ac:dyDescent="0.2">
      <c r="A28" s="29">
        <v>1949</v>
      </c>
      <c r="B28" s="56">
        <v>2280</v>
      </c>
      <c r="C28" s="62"/>
      <c r="D28" s="17"/>
      <c r="E28" s="68"/>
      <c r="F28" s="17"/>
      <c r="G28" s="69"/>
      <c r="H28" s="17"/>
      <c r="I28" s="68"/>
      <c r="J28" s="17"/>
      <c r="K28" s="68"/>
      <c r="L28" s="17"/>
      <c r="M28" s="68"/>
      <c r="N28" s="17"/>
      <c r="O28" s="68"/>
      <c r="P28" s="17"/>
      <c r="Q28" s="68"/>
      <c r="R28" s="41"/>
      <c r="S28" s="46"/>
      <c r="T28" s="18">
        <v>0.249</v>
      </c>
      <c r="U28" s="72"/>
      <c r="V28" s="17"/>
      <c r="W28" s="68"/>
      <c r="X28" s="17"/>
      <c r="Y28" s="68"/>
      <c r="Z28" s="17"/>
      <c r="AA28" s="68"/>
      <c r="AB28" s="17"/>
      <c r="AC28" s="68"/>
      <c r="AD28" s="36"/>
    </row>
    <row r="29" spans="1:30" ht="12.75" customHeight="1" x14ac:dyDescent="0.2">
      <c r="A29" s="29"/>
      <c r="B29" s="56"/>
      <c r="C29" s="62"/>
      <c r="D29" s="17"/>
      <c r="E29" s="68"/>
      <c r="F29" s="17"/>
      <c r="G29" s="69"/>
      <c r="H29" s="17"/>
      <c r="I29" s="68"/>
      <c r="J29" s="17"/>
      <c r="K29" s="68"/>
      <c r="L29" s="17"/>
      <c r="M29" s="68"/>
      <c r="N29" s="17"/>
      <c r="O29" s="68"/>
      <c r="P29" s="17"/>
      <c r="Q29" s="68"/>
      <c r="R29" s="41"/>
      <c r="S29" s="46"/>
      <c r="T29" s="18"/>
      <c r="U29" s="72"/>
      <c r="V29" s="17"/>
      <c r="W29" s="68"/>
      <c r="X29" s="17"/>
      <c r="Y29" s="68"/>
      <c r="Z29" s="17"/>
      <c r="AA29" s="68"/>
      <c r="AB29" s="17"/>
      <c r="AC29" s="68"/>
      <c r="AD29" s="36"/>
    </row>
    <row r="30" spans="1:30" ht="12.75" customHeight="1" x14ac:dyDescent="0.2">
      <c r="A30" s="29">
        <v>1950</v>
      </c>
      <c r="B30" s="56">
        <v>2262</v>
      </c>
      <c r="C30" s="62"/>
      <c r="D30" s="17"/>
      <c r="E30" s="68"/>
      <c r="F30" s="17"/>
      <c r="G30" s="69"/>
      <c r="H30" s="17"/>
      <c r="I30" s="68"/>
      <c r="J30" s="17"/>
      <c r="K30" s="68"/>
      <c r="L30" s="17"/>
      <c r="M30" s="68"/>
      <c r="N30" s="17"/>
      <c r="O30" s="68"/>
      <c r="P30" s="17"/>
      <c r="Q30" s="68"/>
      <c r="R30" s="41"/>
      <c r="S30" s="46"/>
      <c r="T30" s="18">
        <v>0.245</v>
      </c>
      <c r="U30" s="72"/>
      <c r="V30" s="17"/>
      <c r="W30" s="68"/>
      <c r="X30" s="17"/>
      <c r="Y30" s="68"/>
      <c r="Z30" s="17"/>
      <c r="AA30" s="68"/>
      <c r="AB30" s="17"/>
      <c r="AC30" s="68"/>
      <c r="AD30" s="36"/>
    </row>
    <row r="31" spans="1:30" ht="12.75" customHeight="1" x14ac:dyDescent="0.2">
      <c r="A31" s="29">
        <v>1951</v>
      </c>
      <c r="B31" s="56">
        <v>6250</v>
      </c>
      <c r="C31" s="62"/>
      <c r="D31" s="17"/>
      <c r="E31" s="68"/>
      <c r="F31" s="17"/>
      <c r="G31" s="69"/>
      <c r="H31" s="17"/>
      <c r="I31" s="68"/>
      <c r="J31" s="17"/>
      <c r="K31" s="68"/>
      <c r="L31" s="17"/>
      <c r="M31" s="68"/>
      <c r="N31" s="17"/>
      <c r="O31" s="68"/>
      <c r="P31" s="17"/>
      <c r="Q31" s="68"/>
      <c r="R31" s="41"/>
      <c r="S31" s="46"/>
      <c r="T31" s="18">
        <v>0.73099999999999998</v>
      </c>
      <c r="U31" s="72"/>
      <c r="V31" s="17"/>
      <c r="W31" s="68"/>
      <c r="X31" s="17"/>
      <c r="Y31" s="68"/>
      <c r="Z31" s="17"/>
      <c r="AA31" s="68"/>
      <c r="AB31" s="17"/>
      <c r="AC31" s="68"/>
      <c r="AD31" s="36"/>
    </row>
    <row r="32" spans="1:30" ht="12.75" customHeight="1" x14ac:dyDescent="0.2">
      <c r="A32" s="29">
        <v>1952</v>
      </c>
      <c r="B32" s="56">
        <v>8784</v>
      </c>
      <c r="C32" s="62"/>
      <c r="D32" s="17"/>
      <c r="E32" s="68"/>
      <c r="F32" s="17"/>
      <c r="G32" s="69"/>
      <c r="H32" s="17"/>
      <c r="I32" s="68"/>
      <c r="J32" s="17"/>
      <c r="K32" s="68"/>
      <c r="L32" s="17"/>
      <c r="M32" s="68"/>
      <c r="N32" s="17"/>
      <c r="O32" s="68"/>
      <c r="P32" s="17"/>
      <c r="Q32" s="68"/>
      <c r="R32" s="41"/>
      <c r="S32" s="46"/>
      <c r="T32" s="18">
        <v>0.94100000000000006</v>
      </c>
      <c r="U32" s="72"/>
      <c r="V32" s="17"/>
      <c r="W32" s="68"/>
      <c r="X32" s="17"/>
      <c r="Y32" s="68"/>
      <c r="Z32" s="17"/>
      <c r="AA32" s="68"/>
      <c r="AB32" s="17"/>
      <c r="AC32" s="68"/>
      <c r="AD32" s="36"/>
    </row>
    <row r="33" spans="1:30" ht="12.75" customHeight="1" x14ac:dyDescent="0.2">
      <c r="A33" s="29">
        <v>1953</v>
      </c>
      <c r="B33" s="56">
        <v>6529</v>
      </c>
      <c r="C33" s="62"/>
      <c r="D33" s="17"/>
      <c r="E33" s="68"/>
      <c r="F33" s="17"/>
      <c r="G33" s="69"/>
      <c r="H33" s="17"/>
      <c r="I33" s="68"/>
      <c r="J33" s="17"/>
      <c r="K33" s="68"/>
      <c r="L33" s="17"/>
      <c r="M33" s="68"/>
      <c r="N33" s="17"/>
      <c r="O33" s="68"/>
      <c r="P33" s="17"/>
      <c r="Q33" s="68"/>
      <c r="R33" s="41"/>
      <c r="S33" s="46"/>
      <c r="T33" s="18">
        <v>0.54200000000000004</v>
      </c>
      <c r="U33" s="72"/>
      <c r="V33" s="17"/>
      <c r="W33" s="68"/>
      <c r="X33" s="17"/>
      <c r="Y33" s="68"/>
      <c r="Z33" s="17"/>
      <c r="AA33" s="68"/>
      <c r="AB33" s="17"/>
      <c r="AC33" s="68"/>
      <c r="AD33" s="36"/>
    </row>
    <row r="34" spans="1:30" ht="12.75" customHeight="1" x14ac:dyDescent="0.2">
      <c r="A34" s="29">
        <v>1954</v>
      </c>
      <c r="B34" s="56">
        <v>5708</v>
      </c>
      <c r="C34" s="62"/>
      <c r="D34" s="17"/>
      <c r="E34" s="68"/>
      <c r="F34" s="17"/>
      <c r="G34" s="69"/>
      <c r="H34" s="17"/>
      <c r="I34" s="68"/>
      <c r="J34" s="17"/>
      <c r="K34" s="68"/>
      <c r="L34" s="17"/>
      <c r="M34" s="68"/>
      <c r="N34" s="17"/>
      <c r="O34" s="68"/>
      <c r="P34" s="17"/>
      <c r="Q34" s="68"/>
      <c r="R34" s="41"/>
      <c r="S34" s="46"/>
      <c r="T34" s="18">
        <v>0.45300000000000001</v>
      </c>
      <c r="U34" s="72"/>
      <c r="V34" s="17"/>
      <c r="W34" s="68"/>
      <c r="X34" s="17"/>
      <c r="Y34" s="68"/>
      <c r="Z34" s="17"/>
      <c r="AA34" s="68"/>
      <c r="AB34" s="17"/>
      <c r="AC34" s="68"/>
      <c r="AD34" s="36"/>
    </row>
    <row r="35" spans="1:30" ht="12.75" customHeight="1" x14ac:dyDescent="0.2">
      <c r="A35" s="29">
        <v>1955</v>
      </c>
      <c r="B35" s="56">
        <v>6050</v>
      </c>
      <c r="C35" s="62"/>
      <c r="D35" s="17"/>
      <c r="E35" s="68"/>
      <c r="F35" s="17"/>
      <c r="G35" s="69"/>
      <c r="H35" s="17"/>
      <c r="I35" s="68"/>
      <c r="J35" s="17"/>
      <c r="K35" s="68"/>
      <c r="L35" s="17"/>
      <c r="M35" s="68"/>
      <c r="N35" s="17"/>
      <c r="O35" s="68"/>
      <c r="P35" s="17"/>
      <c r="Q35" s="68"/>
      <c r="R35" s="41"/>
      <c r="S35" s="46"/>
      <c r="T35" s="18">
        <v>0.45800000000000002</v>
      </c>
      <c r="U35" s="72"/>
      <c r="V35" s="17"/>
      <c r="W35" s="68"/>
      <c r="X35" s="17"/>
      <c r="Y35" s="68"/>
      <c r="Z35" s="17"/>
      <c r="AA35" s="68"/>
      <c r="AB35" s="17"/>
      <c r="AC35" s="68"/>
      <c r="AD35" s="36"/>
    </row>
    <row r="36" spans="1:30" ht="12.75" customHeight="1" x14ac:dyDescent="0.2">
      <c r="A36" s="29">
        <v>1956</v>
      </c>
      <c r="B36" s="56">
        <f>C36+E36+G36+I36+K36+M36+O36+Q36</f>
        <v>6989</v>
      </c>
      <c r="C36" s="62">
        <v>401</v>
      </c>
      <c r="D36" s="17">
        <f>C36/(C36+E36+G36+I36+K36+M36+O36+Q36)</f>
        <v>5.7375876377164112E-2</v>
      </c>
      <c r="E36" s="68">
        <v>3994</v>
      </c>
      <c r="F36" s="17">
        <f>E36/(C36+E36+G36+I36+K36+M36+O36+Q36)</f>
        <v>0.57146945199599375</v>
      </c>
      <c r="G36" s="69">
        <v>1843</v>
      </c>
      <c r="H36" s="17">
        <f>G36/(+C36+E36+G36+I36+K36+M36+O36+Q36)</f>
        <v>0.2637001001573902</v>
      </c>
      <c r="I36" s="68">
        <v>153</v>
      </c>
      <c r="J36" s="80">
        <f>I36/(+C36+E36+G36+I36+K36+M36+O36+Q36)</f>
        <v>2.1891543854628701E-2</v>
      </c>
      <c r="K36" s="68">
        <v>249</v>
      </c>
      <c r="L36" s="80">
        <f>K36/(+C36+E36+G36+I36+K36+M36+O36+Q36)</f>
        <v>3.562741450851338E-2</v>
      </c>
      <c r="M36" s="68">
        <v>300</v>
      </c>
      <c r="N36" s="80">
        <f>M36/(+C36+E36+G36+I36+K36+M36+O36+Q36)</f>
        <v>4.2924595793389614E-2</v>
      </c>
      <c r="O36" s="68">
        <v>39</v>
      </c>
      <c r="P36" s="80">
        <f>O36/(+C36+E36+G36+I36+K36+M36+O36+Q36)</f>
        <v>5.5801974531406494E-3</v>
      </c>
      <c r="Q36" s="68">
        <v>10</v>
      </c>
      <c r="R36" s="41">
        <f>Q36/(+C36+E36+G36+I36+K36+M36+O36+Q36)</f>
        <v>1.4308198597796538E-3</v>
      </c>
      <c r="S36" s="46"/>
      <c r="T36" s="18">
        <v>0.496</v>
      </c>
      <c r="U36" s="72"/>
      <c r="V36" s="17"/>
      <c r="W36" s="68"/>
      <c r="X36" s="17"/>
      <c r="Y36" s="68"/>
      <c r="Z36" s="17"/>
      <c r="AA36" s="68"/>
      <c r="AB36" s="17"/>
      <c r="AC36" s="68"/>
      <c r="AD36" s="36"/>
    </row>
    <row r="37" spans="1:30" ht="12.75" customHeight="1" x14ac:dyDescent="0.2">
      <c r="A37" s="29">
        <v>1957</v>
      </c>
      <c r="B37" s="56">
        <f>C37+E37+G37+I37+K37+M37+O37+Q37</f>
        <v>6943</v>
      </c>
      <c r="C37" s="62">
        <v>366</v>
      </c>
      <c r="D37" s="17">
        <f>C37/(C37+E37+G37+I37+K37+M37+O37+Q37)</f>
        <v>5.2714964712660232E-2</v>
      </c>
      <c r="E37" s="68">
        <v>4097</v>
      </c>
      <c r="F37" s="17">
        <f>E37/(C37+E37+G37+I37+K37+M37+O37+Q37)</f>
        <v>0.59009073887368568</v>
      </c>
      <c r="G37" s="69">
        <v>1883</v>
      </c>
      <c r="H37" s="17">
        <f>G37/(+C37+E37+G37+I37+K37+M37+O37+Q37)</f>
        <v>0.2712084113495607</v>
      </c>
      <c r="I37" s="68">
        <v>263</v>
      </c>
      <c r="J37" s="80">
        <f>I37/(+C37+E37+G37+I37+K37+M37+O37+Q37)</f>
        <v>3.7879879014835083E-2</v>
      </c>
      <c r="K37" s="68">
        <v>115</v>
      </c>
      <c r="L37" s="80">
        <f>K37/(+C37+E37+G37+I37+K37+M37+O37+Q37)</f>
        <v>1.6563445196600891E-2</v>
      </c>
      <c r="M37" s="68">
        <v>174</v>
      </c>
      <c r="N37" s="80">
        <f>M37/(+C37+E37+G37+I37+K37+M37+O37+Q37)</f>
        <v>2.5061212732248307E-2</v>
      </c>
      <c r="O37" s="68">
        <v>37</v>
      </c>
      <c r="P37" s="80">
        <f>O37/(+C37+E37+G37+I37+K37+M37+O37+Q37)</f>
        <v>5.3291084545585479E-3</v>
      </c>
      <c r="Q37" s="68">
        <v>8</v>
      </c>
      <c r="R37" s="41">
        <f>Q37/(+C37+E37+G37+I37+K37+M37+O37+Q37)</f>
        <v>1.1522396658504969E-3</v>
      </c>
      <c r="S37" s="46"/>
      <c r="T37" s="18">
        <v>0.501</v>
      </c>
      <c r="U37" s="72"/>
      <c r="V37" s="17"/>
      <c r="W37" s="68"/>
      <c r="X37" s="17"/>
      <c r="Y37" s="68"/>
      <c r="Z37" s="17"/>
      <c r="AA37" s="68"/>
      <c r="AB37" s="17"/>
      <c r="AC37" s="68"/>
      <c r="AD37" s="36"/>
    </row>
    <row r="38" spans="1:30" ht="12.75" customHeight="1" x14ac:dyDescent="0.2">
      <c r="A38" s="29">
        <v>1958</v>
      </c>
      <c r="B38" s="56">
        <f>C38+E38+G38+I38+K38+M38+O38+Q38</f>
        <v>6449</v>
      </c>
      <c r="C38" s="62">
        <v>231</v>
      </c>
      <c r="D38" s="17">
        <f>C38/(C38+E38+G38+I38+K38+M38+O38+Q38)</f>
        <v>3.5819506900294618E-2</v>
      </c>
      <c r="E38" s="68">
        <v>3998</v>
      </c>
      <c r="F38" s="17">
        <f>E38/(C38+E38+G38+I38+K38+M38+O38+Q38)</f>
        <v>0.61994107613583505</v>
      </c>
      <c r="G38" s="69">
        <v>1847</v>
      </c>
      <c r="H38" s="17">
        <f>G38/(+C38+E38+G38+I38+K38+M38+O38+Q38)</f>
        <v>0.28640099240192279</v>
      </c>
      <c r="I38" s="68">
        <v>190</v>
      </c>
      <c r="J38" s="80">
        <f>I38/(+C38+E38+G38+I38+K38+M38+O38+Q38)</f>
        <v>2.9461932082493411E-2</v>
      </c>
      <c r="K38" s="68">
        <v>72</v>
      </c>
      <c r="L38" s="80">
        <f>K38/(+C38+E38+G38+I38+K38+M38+O38+Q38)</f>
        <v>1.116452163126066E-2</v>
      </c>
      <c r="M38" s="68">
        <v>77</v>
      </c>
      <c r="N38" s="80">
        <f>M38/(+C38+E38+G38+I38+K38+M38+O38+Q38)</f>
        <v>1.1939835633431539E-2</v>
      </c>
      <c r="O38" s="68">
        <v>29</v>
      </c>
      <c r="P38" s="80">
        <f>O38/(+C38+E38+G38+I38+K38+M38+O38+Q38)</f>
        <v>4.496821212591099E-3</v>
      </c>
      <c r="Q38" s="68">
        <v>5</v>
      </c>
      <c r="R38" s="41">
        <f>Q38/(+C38+E38+G38+I38+K38+M38+O38+Q38)</f>
        <v>7.7531400217087918E-4</v>
      </c>
      <c r="S38" s="46"/>
      <c r="T38" s="18">
        <v>0.496</v>
      </c>
      <c r="U38" s="72"/>
      <c r="V38" s="17"/>
      <c r="W38" s="68"/>
      <c r="X38" s="17"/>
      <c r="Y38" s="68"/>
      <c r="Z38" s="17"/>
      <c r="AA38" s="68"/>
      <c r="AB38" s="17"/>
      <c r="AC38" s="68"/>
      <c r="AD38" s="36"/>
    </row>
    <row r="39" spans="1:30" ht="12.75" customHeight="1" x14ac:dyDescent="0.2">
      <c r="A39" s="29">
        <v>1959</v>
      </c>
      <c r="B39" s="56">
        <f>C39+E39+G39+I39+K39+M39+O39+Q39</f>
        <v>6728</v>
      </c>
      <c r="C39" s="62">
        <v>191</v>
      </c>
      <c r="D39" s="17">
        <f>C39/(C39+E39+G39+I39+K39+M39+O39+Q39)</f>
        <v>2.8388822829964327E-2</v>
      </c>
      <c r="E39" s="68">
        <v>4445</v>
      </c>
      <c r="F39" s="17">
        <f>E39/(C39+E39+G39+I39+K39+M39+O39+Q39)</f>
        <v>0.6606718192627824</v>
      </c>
      <c r="G39" s="69">
        <v>1776</v>
      </c>
      <c r="H39" s="17">
        <f>G39/(+C39+E39+G39+I39+K39+M39+O39+Q39)</f>
        <v>0.26397146254458975</v>
      </c>
      <c r="I39" s="68">
        <v>170</v>
      </c>
      <c r="J39" s="80">
        <f>I39/(+C39+E39+G39+I39+K39+M39+O39+Q39)</f>
        <v>2.5267538644470868E-2</v>
      </c>
      <c r="K39" s="68">
        <v>55</v>
      </c>
      <c r="L39" s="80">
        <f>K39/(+C39+E39+G39+I39+K39+M39+O39+Q39)</f>
        <v>8.174791914387634E-3</v>
      </c>
      <c r="M39" s="68">
        <v>77</v>
      </c>
      <c r="N39" s="80">
        <f>M39/(+C39+E39+G39+I39+K39+M39+O39+Q39)</f>
        <v>1.1444708680142687E-2</v>
      </c>
      <c r="O39" s="68">
        <v>12</v>
      </c>
      <c r="P39" s="80">
        <f>O39/(+C39+E39+G39+I39+K39+M39+O39+Q39)</f>
        <v>1.7835909631391202E-3</v>
      </c>
      <c r="Q39" s="68">
        <v>2</v>
      </c>
      <c r="R39" s="41">
        <f>Q39/(+C39+E39+G39+I39+K39+M39+O39+Q39)</f>
        <v>2.9726516052318666E-4</v>
      </c>
      <c r="S39" s="46"/>
      <c r="T39" s="18">
        <v>0.50800000000000001</v>
      </c>
      <c r="U39" s="72"/>
      <c r="V39" s="17"/>
      <c r="W39" s="68"/>
      <c r="X39" s="17"/>
      <c r="Y39" s="68"/>
      <c r="Z39" s="17"/>
      <c r="AA39" s="68"/>
      <c r="AB39" s="17"/>
      <c r="AC39" s="68"/>
      <c r="AD39" s="36"/>
    </row>
    <row r="40" spans="1:30" ht="12.75" customHeight="1" x14ac:dyDescent="0.2">
      <c r="A40" s="29"/>
      <c r="B40" s="56"/>
      <c r="C40" s="62"/>
      <c r="D40" s="17"/>
      <c r="E40" s="68"/>
      <c r="F40" s="17"/>
      <c r="G40" s="69"/>
      <c r="H40" s="17"/>
      <c r="I40" s="68"/>
      <c r="J40" s="80"/>
      <c r="K40" s="68"/>
      <c r="L40" s="80"/>
      <c r="M40" s="68"/>
      <c r="N40" s="80"/>
      <c r="O40" s="68"/>
      <c r="P40" s="80"/>
      <c r="Q40" s="68"/>
      <c r="R40" s="41"/>
      <c r="S40" s="46"/>
      <c r="T40" s="18"/>
      <c r="U40" s="72"/>
      <c r="V40" s="17"/>
      <c r="W40" s="68"/>
      <c r="X40" s="17"/>
      <c r="Y40" s="68"/>
      <c r="Z40" s="17"/>
      <c r="AA40" s="68"/>
      <c r="AB40" s="17"/>
      <c r="AC40" s="68"/>
      <c r="AD40" s="36"/>
    </row>
    <row r="41" spans="1:30" ht="12.75" customHeight="1" x14ac:dyDescent="0.2">
      <c r="A41" s="29">
        <v>1960</v>
      </c>
      <c r="B41" s="56">
        <f t="shared" ref="B41:B50" si="5">C41+E41+G41+I41+K41+M41+O41+Q41</f>
        <v>7058</v>
      </c>
      <c r="C41" s="62">
        <v>199</v>
      </c>
      <c r="D41" s="17">
        <f t="shared" ref="D41:D50" si="6">C41/(C41+E41+G41+I41+K41+M41+O41+Q41)</f>
        <v>2.8194956078209123E-2</v>
      </c>
      <c r="E41" s="68">
        <v>4660</v>
      </c>
      <c r="F41" s="17">
        <f t="shared" ref="F41:F50" si="7">E41/(C41+E41+G41+I41+K41+M41+O41+Q41)</f>
        <v>0.66024369509776137</v>
      </c>
      <c r="G41" s="69">
        <v>1773</v>
      </c>
      <c r="H41" s="17">
        <f t="shared" ref="H41:H50" si="8">G41/(+C41+E41+G41+I41+K41+M41+O41+Q41)</f>
        <v>0.25120430716916975</v>
      </c>
      <c r="I41" s="68">
        <v>199</v>
      </c>
      <c r="J41" s="80">
        <f t="shared" ref="J41:J50" si="9">I41/(+C41+E41+G41+I41+K41+M41+O41+Q41)</f>
        <v>2.8194956078209123E-2</v>
      </c>
      <c r="K41" s="68">
        <v>57</v>
      </c>
      <c r="L41" s="80">
        <f t="shared" ref="L41:L50" si="10">K41/(+C41+E41+G41+I41+K41+M41+O41+Q41)</f>
        <v>8.0759421932558792E-3</v>
      </c>
      <c r="M41" s="68">
        <v>156</v>
      </c>
      <c r="N41" s="80">
        <f t="shared" ref="N41:N50" si="11">M41/(+C41+E41+G41+I41+K41+M41+O41+Q41)</f>
        <v>2.2102578634173985E-2</v>
      </c>
      <c r="O41" s="68">
        <v>12</v>
      </c>
      <c r="P41" s="80">
        <f t="shared" ref="P41:P50" si="12">O41/(+C41+E41+G41+I41+K41+M41+O41+Q41)</f>
        <v>1.7001983564749221E-3</v>
      </c>
      <c r="Q41" s="68">
        <v>2</v>
      </c>
      <c r="R41" s="41">
        <f t="shared" ref="R41:R46" si="13">Q41/(+C41+E41+G41+I41+K41+M41+O41+Q41)</f>
        <v>2.8336639274582036E-4</v>
      </c>
      <c r="S41" s="46"/>
      <c r="T41" s="18">
        <v>0.49099999999999999</v>
      </c>
      <c r="U41" s="72"/>
      <c r="V41" s="17"/>
      <c r="W41" s="68"/>
      <c r="X41" s="17"/>
      <c r="Y41" s="68"/>
      <c r="Z41" s="17"/>
      <c r="AA41" s="68"/>
      <c r="AB41" s="17"/>
      <c r="AC41" s="68"/>
      <c r="AD41" s="36"/>
    </row>
    <row r="42" spans="1:30" ht="12.75" customHeight="1" x14ac:dyDescent="0.2">
      <c r="A42" s="29">
        <v>1961</v>
      </c>
      <c r="B42" s="56">
        <f t="shared" si="5"/>
        <v>7439</v>
      </c>
      <c r="C42" s="62">
        <v>260</v>
      </c>
      <c r="D42" s="17">
        <f t="shared" si="6"/>
        <v>3.4950934265358245E-2</v>
      </c>
      <c r="E42" s="68">
        <v>5149</v>
      </c>
      <c r="F42" s="17">
        <f t="shared" si="7"/>
        <v>0.69216292512434463</v>
      </c>
      <c r="G42" s="69">
        <v>1590</v>
      </c>
      <c r="H42" s="17">
        <f t="shared" si="8"/>
        <v>0.21373840569969083</v>
      </c>
      <c r="I42" s="68">
        <v>202</v>
      </c>
      <c r="J42" s="80">
        <f t="shared" si="9"/>
        <v>2.715418739077833E-2</v>
      </c>
      <c r="K42" s="68">
        <v>45</v>
      </c>
      <c r="L42" s="80">
        <f t="shared" si="10"/>
        <v>6.0492001613120039E-3</v>
      </c>
      <c r="M42" s="68">
        <v>145</v>
      </c>
      <c r="N42" s="80">
        <f t="shared" si="11"/>
        <v>1.9491867186449793E-2</v>
      </c>
      <c r="O42" s="68">
        <v>45</v>
      </c>
      <c r="P42" s="80">
        <f t="shared" si="12"/>
        <v>6.0492001613120039E-3</v>
      </c>
      <c r="Q42" s="68">
        <v>3</v>
      </c>
      <c r="R42" s="41">
        <f t="shared" si="13"/>
        <v>4.0328001075413364E-4</v>
      </c>
      <c r="S42" s="46"/>
      <c r="T42" s="18">
        <v>0.498</v>
      </c>
      <c r="U42" s="72"/>
      <c r="V42" s="17"/>
      <c r="W42" s="68"/>
      <c r="X42" s="17"/>
      <c r="Y42" s="68"/>
      <c r="Z42" s="17"/>
      <c r="AA42" s="68"/>
      <c r="AB42" s="17"/>
      <c r="AC42" s="68"/>
      <c r="AD42" s="36"/>
    </row>
    <row r="43" spans="1:30" ht="12.75" customHeight="1" x14ac:dyDescent="0.2">
      <c r="A43" s="29">
        <v>1962</v>
      </c>
      <c r="B43" s="56">
        <f t="shared" si="5"/>
        <v>7400</v>
      </c>
      <c r="C43" s="62">
        <v>243</v>
      </c>
      <c r="D43" s="17">
        <f t="shared" si="6"/>
        <v>3.2837837837837835E-2</v>
      </c>
      <c r="E43" s="68">
        <v>5135</v>
      </c>
      <c r="F43" s="17">
        <f t="shared" si="7"/>
        <v>0.69391891891891888</v>
      </c>
      <c r="G43" s="69">
        <v>1620</v>
      </c>
      <c r="H43" s="17">
        <f t="shared" si="8"/>
        <v>0.21891891891891893</v>
      </c>
      <c r="I43" s="68">
        <v>192</v>
      </c>
      <c r="J43" s="80">
        <f t="shared" si="9"/>
        <v>2.5945945945945945E-2</v>
      </c>
      <c r="K43" s="68">
        <v>55</v>
      </c>
      <c r="L43" s="80">
        <f t="shared" si="10"/>
        <v>7.4324324324324328E-3</v>
      </c>
      <c r="M43" s="68">
        <v>125</v>
      </c>
      <c r="N43" s="80">
        <f t="shared" si="11"/>
        <v>1.6891891891891893E-2</v>
      </c>
      <c r="O43" s="68">
        <v>28</v>
      </c>
      <c r="P43" s="80">
        <f t="shared" si="12"/>
        <v>3.7837837837837837E-3</v>
      </c>
      <c r="Q43" s="68">
        <v>2</v>
      </c>
      <c r="R43" s="41">
        <f t="shared" si="13"/>
        <v>2.7027027027027027E-4</v>
      </c>
      <c r="S43" s="46"/>
      <c r="T43" s="18">
        <v>0.496</v>
      </c>
      <c r="U43" s="72"/>
      <c r="V43" s="17"/>
      <c r="W43" s="68"/>
      <c r="X43" s="17"/>
      <c r="Y43" s="68"/>
      <c r="Z43" s="17"/>
      <c r="AA43" s="68"/>
      <c r="AB43" s="17"/>
      <c r="AC43" s="68"/>
      <c r="AD43" s="36"/>
    </row>
    <row r="44" spans="1:30" ht="12.75" customHeight="1" x14ac:dyDescent="0.2">
      <c r="A44" s="29">
        <v>1963</v>
      </c>
      <c r="B44" s="56">
        <f t="shared" si="5"/>
        <v>8312</v>
      </c>
      <c r="C44" s="62">
        <v>306</v>
      </c>
      <c r="D44" s="17">
        <f t="shared" si="6"/>
        <v>3.6814244465832528E-2</v>
      </c>
      <c r="E44" s="68">
        <v>6040</v>
      </c>
      <c r="F44" s="17">
        <f t="shared" si="7"/>
        <v>0.72666025024061598</v>
      </c>
      <c r="G44" s="69">
        <v>1616</v>
      </c>
      <c r="H44" s="17">
        <f t="shared" si="8"/>
        <v>0.19441770933589991</v>
      </c>
      <c r="I44" s="68">
        <v>170</v>
      </c>
      <c r="J44" s="80">
        <f t="shared" si="9"/>
        <v>2.045235803657363E-2</v>
      </c>
      <c r="K44" s="68">
        <v>37</v>
      </c>
      <c r="L44" s="80">
        <f t="shared" si="10"/>
        <v>4.4513955726660252E-3</v>
      </c>
      <c r="M44" s="68">
        <v>120</v>
      </c>
      <c r="N44" s="80">
        <f t="shared" si="11"/>
        <v>1.4436958614051972E-2</v>
      </c>
      <c r="O44" s="68">
        <v>21</v>
      </c>
      <c r="P44" s="80">
        <f t="shared" si="12"/>
        <v>2.5264677574590951E-3</v>
      </c>
      <c r="Q44" s="68">
        <v>2</v>
      </c>
      <c r="R44" s="41">
        <f t="shared" si="13"/>
        <v>2.4061597690086623E-4</v>
      </c>
      <c r="S44" s="46"/>
      <c r="T44" s="18">
        <v>0.51800000000000002</v>
      </c>
      <c r="U44" s="72"/>
      <c r="V44" s="17"/>
      <c r="W44" s="68"/>
      <c r="X44" s="17"/>
      <c r="Y44" s="68"/>
      <c r="Z44" s="17"/>
      <c r="AA44" s="68"/>
      <c r="AB44" s="17"/>
      <c r="AC44" s="68"/>
      <c r="AD44" s="36"/>
    </row>
    <row r="45" spans="1:30" ht="12.75" customHeight="1" x14ac:dyDescent="0.2">
      <c r="A45" s="29">
        <v>1964</v>
      </c>
      <c r="B45" s="56">
        <f t="shared" si="5"/>
        <v>10053</v>
      </c>
      <c r="C45" s="62">
        <v>439</v>
      </c>
      <c r="D45" s="17">
        <f t="shared" si="6"/>
        <v>4.3668556649756295E-2</v>
      </c>
      <c r="E45" s="68">
        <v>7215</v>
      </c>
      <c r="F45" s="17">
        <f t="shared" si="7"/>
        <v>0.71769621008654139</v>
      </c>
      <c r="G45" s="69">
        <v>1756</v>
      </c>
      <c r="H45" s="17">
        <f t="shared" si="8"/>
        <v>0.17467422659902518</v>
      </c>
      <c r="I45" s="68">
        <v>204</v>
      </c>
      <c r="J45" s="80">
        <f t="shared" si="9"/>
        <v>2.0292450014920919E-2</v>
      </c>
      <c r="K45" s="68">
        <v>38</v>
      </c>
      <c r="L45" s="80">
        <f t="shared" si="10"/>
        <v>3.7799661792499752E-3</v>
      </c>
      <c r="M45" s="68">
        <v>184</v>
      </c>
      <c r="N45" s="80">
        <f t="shared" si="11"/>
        <v>1.8302994131105144E-2</v>
      </c>
      <c r="O45" s="68">
        <v>214</v>
      </c>
      <c r="P45" s="80">
        <f t="shared" si="12"/>
        <v>2.1287177956828808E-2</v>
      </c>
      <c r="Q45" s="68">
        <v>3</v>
      </c>
      <c r="R45" s="41">
        <f t="shared" si="13"/>
        <v>2.9841838257236647E-4</v>
      </c>
      <c r="S45" s="46"/>
      <c r="T45" s="18">
        <v>0.55700000000000005</v>
      </c>
      <c r="U45" s="72"/>
      <c r="V45" s="17"/>
      <c r="W45" s="68"/>
      <c r="X45" s="17"/>
      <c r="Y45" s="68"/>
      <c r="Z45" s="17"/>
      <c r="AA45" s="68"/>
      <c r="AB45" s="17"/>
      <c r="AC45" s="68"/>
      <c r="AD45" s="36"/>
    </row>
    <row r="46" spans="1:30" ht="12.75" customHeight="1" x14ac:dyDescent="0.2">
      <c r="A46" s="29">
        <v>1965</v>
      </c>
      <c r="B46" s="56">
        <f t="shared" si="5"/>
        <v>10295</v>
      </c>
      <c r="C46" s="62">
        <v>611</v>
      </c>
      <c r="D46" s="17">
        <f t="shared" si="6"/>
        <v>5.9349198640116563E-2</v>
      </c>
      <c r="E46" s="68">
        <v>7577</v>
      </c>
      <c r="F46" s="17">
        <f t="shared" si="7"/>
        <v>0.7359883438562409</v>
      </c>
      <c r="G46" s="69">
        <v>1593</v>
      </c>
      <c r="H46" s="17">
        <f t="shared" si="8"/>
        <v>0.15473530840213695</v>
      </c>
      <c r="I46" s="68">
        <v>188</v>
      </c>
      <c r="J46" s="80">
        <f t="shared" si="9"/>
        <v>1.8261291889266635E-2</v>
      </c>
      <c r="K46" s="68">
        <v>57</v>
      </c>
      <c r="L46" s="80">
        <f t="shared" si="10"/>
        <v>5.5366682855755222E-3</v>
      </c>
      <c r="M46" s="68">
        <v>195</v>
      </c>
      <c r="N46" s="80">
        <f t="shared" si="11"/>
        <v>1.8941233608547839E-2</v>
      </c>
      <c r="O46" s="68">
        <v>73</v>
      </c>
      <c r="P46" s="80">
        <f t="shared" si="12"/>
        <v>7.090820786789704E-3</v>
      </c>
      <c r="Q46" s="68">
        <v>1</v>
      </c>
      <c r="R46" s="41">
        <f t="shared" si="13"/>
        <v>9.7134531325886346E-5</v>
      </c>
      <c r="S46" s="46"/>
      <c r="T46" s="18">
        <v>0.58099999999999996</v>
      </c>
      <c r="U46" s="72"/>
      <c r="V46" s="17"/>
      <c r="W46" s="68"/>
      <c r="X46" s="17"/>
      <c r="Y46" s="68"/>
      <c r="Z46" s="17"/>
      <c r="AA46" s="68"/>
      <c r="AB46" s="17"/>
      <c r="AC46" s="68"/>
      <c r="AD46" s="36"/>
    </row>
    <row r="47" spans="1:30" ht="12.75" customHeight="1" x14ac:dyDescent="0.2">
      <c r="A47" s="29">
        <v>1966</v>
      </c>
      <c r="B47" s="56">
        <f t="shared" si="5"/>
        <v>12037</v>
      </c>
      <c r="C47" s="62">
        <v>770</v>
      </c>
      <c r="D47" s="17">
        <f t="shared" si="6"/>
        <v>6.3969427598238759E-2</v>
      </c>
      <c r="E47" s="68">
        <v>9158</v>
      </c>
      <c r="F47" s="17">
        <f t="shared" si="7"/>
        <v>0.76082080252554618</v>
      </c>
      <c r="G47" s="69">
        <v>1742</v>
      </c>
      <c r="H47" s="17">
        <f t="shared" si="8"/>
        <v>0.14472044529367784</v>
      </c>
      <c r="I47" s="68">
        <v>125</v>
      </c>
      <c r="J47" s="80">
        <f t="shared" si="9"/>
        <v>1.0384647337376422E-2</v>
      </c>
      <c r="K47" s="68">
        <v>50</v>
      </c>
      <c r="L47" s="80">
        <f t="shared" si="10"/>
        <v>4.1538589349505691E-3</v>
      </c>
      <c r="M47" s="68">
        <v>150</v>
      </c>
      <c r="N47" s="80">
        <f t="shared" si="11"/>
        <v>1.2461576804851708E-2</v>
      </c>
      <c r="O47" s="68">
        <v>42</v>
      </c>
      <c r="P47" s="80">
        <f t="shared" si="12"/>
        <v>3.4892415053584779E-3</v>
      </c>
      <c r="Q47" s="68"/>
      <c r="R47" s="41"/>
      <c r="S47" s="46"/>
      <c r="T47" s="18">
        <v>0.61799999999999999</v>
      </c>
      <c r="U47" s="72"/>
      <c r="V47" s="17"/>
      <c r="W47" s="68"/>
      <c r="X47" s="17"/>
      <c r="Y47" s="68"/>
      <c r="Z47" s="17"/>
      <c r="AA47" s="68"/>
      <c r="AB47" s="17"/>
      <c r="AC47" s="68"/>
      <c r="AD47" s="36"/>
    </row>
    <row r="48" spans="1:30" ht="12.75" customHeight="1" x14ac:dyDescent="0.2">
      <c r="A48" s="29">
        <v>1967</v>
      </c>
      <c r="B48" s="56">
        <f t="shared" si="5"/>
        <v>12729</v>
      </c>
      <c r="C48" s="62">
        <v>919</v>
      </c>
      <c r="D48" s="17">
        <f t="shared" si="6"/>
        <v>7.2197344646083753E-2</v>
      </c>
      <c r="E48" s="68">
        <v>9774</v>
      </c>
      <c r="F48" s="17">
        <f t="shared" si="7"/>
        <v>0.76785293424463819</v>
      </c>
      <c r="G48" s="69">
        <v>1758</v>
      </c>
      <c r="H48" s="17">
        <f t="shared" si="8"/>
        <v>0.13810982795192081</v>
      </c>
      <c r="I48" s="68">
        <v>93</v>
      </c>
      <c r="J48" s="80">
        <f t="shared" si="9"/>
        <v>7.3061513080367665E-3</v>
      </c>
      <c r="K48" s="68">
        <v>35</v>
      </c>
      <c r="L48" s="80">
        <f t="shared" si="10"/>
        <v>2.7496268363579228E-3</v>
      </c>
      <c r="M48" s="68">
        <v>125</v>
      </c>
      <c r="N48" s="80">
        <f t="shared" si="11"/>
        <v>9.8200958441354395E-3</v>
      </c>
      <c r="O48" s="68">
        <v>25</v>
      </c>
      <c r="P48" s="80">
        <f t="shared" si="12"/>
        <v>1.9640191688270877E-3</v>
      </c>
      <c r="Q48" s="68"/>
      <c r="R48" s="41"/>
      <c r="S48" s="46"/>
      <c r="T48" s="18">
        <v>0.63700000000000001</v>
      </c>
      <c r="U48" s="72">
        <v>10</v>
      </c>
      <c r="V48" s="17">
        <f>U48/(U48+W48+Y48+AA48+AC48)</f>
        <v>8.7796312554872698E-3</v>
      </c>
      <c r="W48" s="68">
        <v>403</v>
      </c>
      <c r="X48" s="17">
        <f>W48/($U48+$W48+$Y48+$AA48+$AC48)</f>
        <v>0.35381913959613698</v>
      </c>
      <c r="Y48" s="68">
        <v>706</v>
      </c>
      <c r="Z48" s="17">
        <f>Y48/($U48+$W48+$Y48+$AA48+$AC48)</f>
        <v>0.61984196663740121</v>
      </c>
      <c r="AA48" s="68">
        <v>19</v>
      </c>
      <c r="AB48" s="80">
        <f>AA48/($U48+$W48+$Y48+$AA48+$AC48)</f>
        <v>1.6681299385425813E-2</v>
      </c>
      <c r="AC48" s="68">
        <v>1</v>
      </c>
      <c r="AD48" s="81">
        <f>AC48/($U48+$W48+$Y48+$AA48+$AC48)</f>
        <v>8.7796312554872696E-4</v>
      </c>
    </row>
    <row r="49" spans="1:30" ht="12.75" customHeight="1" x14ac:dyDescent="0.2">
      <c r="A49" s="29">
        <v>1968</v>
      </c>
      <c r="B49" s="56">
        <f t="shared" si="5"/>
        <v>13081</v>
      </c>
      <c r="C49" s="62">
        <v>889</v>
      </c>
      <c r="D49" s="17">
        <f t="shared" si="6"/>
        <v>6.7961165048543687E-2</v>
      </c>
      <c r="E49" s="68">
        <v>10181</v>
      </c>
      <c r="F49" s="17">
        <f t="shared" si="7"/>
        <v>0.77830441097775405</v>
      </c>
      <c r="G49" s="69">
        <v>1717</v>
      </c>
      <c r="H49" s="17">
        <f t="shared" si="8"/>
        <v>0.13125907805213669</v>
      </c>
      <c r="I49" s="68">
        <v>75</v>
      </c>
      <c r="J49" s="80">
        <f t="shared" si="9"/>
        <v>5.7335066126442931E-3</v>
      </c>
      <c r="K49" s="68">
        <v>39</v>
      </c>
      <c r="L49" s="80">
        <f t="shared" si="10"/>
        <v>2.9814234385750326E-3</v>
      </c>
      <c r="M49" s="68">
        <v>165</v>
      </c>
      <c r="N49" s="80">
        <f t="shared" si="11"/>
        <v>1.2613714547817446E-2</v>
      </c>
      <c r="O49" s="68">
        <v>15</v>
      </c>
      <c r="P49" s="80">
        <f t="shared" si="12"/>
        <v>1.1467013225288586E-3</v>
      </c>
      <c r="Q49" s="68"/>
      <c r="R49" s="41"/>
      <c r="S49" s="46"/>
      <c r="T49" s="18">
        <v>0.63300000000000001</v>
      </c>
      <c r="U49" s="72">
        <v>17</v>
      </c>
      <c r="V49" s="17">
        <f>U49/(U49+W49+Y49+AA49+AC49)</f>
        <v>7.4138682948102922E-3</v>
      </c>
      <c r="W49" s="68">
        <v>776</v>
      </c>
      <c r="X49" s="17">
        <f>W49/($U49+$W49+$Y49+$AA49+$AC49)</f>
        <v>0.33842128216310507</v>
      </c>
      <c r="Y49" s="68">
        <v>1467</v>
      </c>
      <c r="Z49" s="17">
        <f>Y49/($U49+$W49+$Y49+$AA49+$AC49)</f>
        <v>0.63977322285215876</v>
      </c>
      <c r="AA49" s="68">
        <v>31</v>
      </c>
      <c r="AB49" s="80">
        <f>AA49/($U49+$W49+$Y49+$AA49+$AC49)</f>
        <v>1.3519406890536415E-2</v>
      </c>
      <c r="AC49" s="68">
        <v>2</v>
      </c>
      <c r="AD49" s="81">
        <f>AC49/($U49+$W49+$Y49+$AA49+$AC49)</f>
        <v>8.7221979938944616E-4</v>
      </c>
    </row>
    <row r="50" spans="1:30" ht="12.75" customHeight="1" x14ac:dyDescent="0.2">
      <c r="A50" s="29">
        <v>1969</v>
      </c>
      <c r="B50" s="56">
        <f t="shared" si="5"/>
        <v>13385</v>
      </c>
      <c r="C50" s="62">
        <v>911</v>
      </c>
      <c r="D50" s="17">
        <f t="shared" si="6"/>
        <v>6.8061262607396339E-2</v>
      </c>
      <c r="E50" s="68">
        <v>10382</v>
      </c>
      <c r="F50" s="17">
        <f t="shared" si="7"/>
        <v>0.77564437803511388</v>
      </c>
      <c r="G50" s="69">
        <v>1727</v>
      </c>
      <c r="H50" s="17">
        <f t="shared" si="8"/>
        <v>0.12902502801643631</v>
      </c>
      <c r="I50" s="68">
        <v>75</v>
      </c>
      <c r="J50" s="80">
        <f t="shared" si="9"/>
        <v>5.6032872618602915E-3</v>
      </c>
      <c r="K50" s="68">
        <v>43</v>
      </c>
      <c r="L50" s="80">
        <f t="shared" si="10"/>
        <v>3.2125513634665669E-3</v>
      </c>
      <c r="M50" s="68">
        <v>222</v>
      </c>
      <c r="N50" s="80">
        <f t="shared" si="11"/>
        <v>1.6585730295106463E-2</v>
      </c>
      <c r="O50" s="68">
        <v>25</v>
      </c>
      <c r="P50" s="80">
        <f t="shared" si="12"/>
        <v>1.8677624206200972E-3</v>
      </c>
      <c r="Q50" s="68"/>
      <c r="R50" s="41"/>
      <c r="S50" s="46"/>
      <c r="T50" s="18">
        <v>0.63900000000000001</v>
      </c>
      <c r="U50" s="72">
        <v>26</v>
      </c>
      <c r="V50" s="17">
        <f>U50/(U50+W50+Y50+AA50+AC50)</f>
        <v>1.0220125786163521E-2</v>
      </c>
      <c r="W50" s="68">
        <v>949</v>
      </c>
      <c r="X50" s="17">
        <f>W50/($U50+$W50+$Y50+$AA50+$AC50)</f>
        <v>0.37303459119496857</v>
      </c>
      <c r="Y50" s="68">
        <v>1542</v>
      </c>
      <c r="Z50" s="17">
        <f>Y50/($U50+$W50+$Y50+$AA50+$AC50)</f>
        <v>0.60613207547169812</v>
      </c>
      <c r="AA50" s="68">
        <v>24</v>
      </c>
      <c r="AB50" s="80">
        <f>AA50/($U50+$W50+$Y50+$AA50+$AC50)</f>
        <v>9.433962264150943E-3</v>
      </c>
      <c r="AC50" s="68">
        <v>3</v>
      </c>
      <c r="AD50" s="81">
        <f>AC50/($U50+$W50+$Y50+$AA50+$AC50)</f>
        <v>1.1792452830188679E-3</v>
      </c>
    </row>
    <row r="51" spans="1:30" ht="12.75" customHeight="1" x14ac:dyDescent="0.2">
      <c r="A51" s="29"/>
      <c r="B51" s="56"/>
      <c r="C51" s="62"/>
      <c r="D51" s="17"/>
      <c r="E51" s="68"/>
      <c r="F51" s="17"/>
      <c r="G51" s="69"/>
      <c r="H51" s="17"/>
      <c r="I51" s="68"/>
      <c r="J51" s="80"/>
      <c r="K51" s="68"/>
      <c r="L51" s="80"/>
      <c r="M51" s="68"/>
      <c r="N51" s="17"/>
      <c r="O51" s="68"/>
      <c r="P51" s="80"/>
      <c r="Q51" s="68"/>
      <c r="R51" s="41"/>
      <c r="S51" s="46"/>
      <c r="T51" s="18"/>
      <c r="U51" s="72"/>
      <c r="V51" s="17"/>
      <c r="W51" s="68"/>
      <c r="X51" s="17"/>
      <c r="Y51" s="68"/>
      <c r="Z51" s="17"/>
      <c r="AA51" s="68"/>
      <c r="AB51" s="80"/>
      <c r="AC51" s="68"/>
      <c r="AD51" s="81"/>
    </row>
    <row r="52" spans="1:30" ht="12.75" customHeight="1" x14ac:dyDescent="0.2">
      <c r="A52" s="29">
        <v>1970</v>
      </c>
      <c r="B52" s="56">
        <f t="shared" ref="B52:B61" si="14">C52+E52+G52+I52+K52+M52+O52+Q52</f>
        <v>13927</v>
      </c>
      <c r="C52" s="62">
        <v>949</v>
      </c>
      <c r="D52" s="17">
        <f t="shared" ref="D52:D61" si="15">C52/(C52+E52+G52+I52+K52+M52+O52+Q52)</f>
        <v>6.814102103827098E-2</v>
      </c>
      <c r="E52" s="68">
        <v>11082</v>
      </c>
      <c r="F52" s="17">
        <f t="shared" ref="F52:F61" si="16">E52/(C52+E52+G52+I52+K52+M52+O52+Q52)</f>
        <v>0.79572054283047322</v>
      </c>
      <c r="G52" s="69">
        <v>1649</v>
      </c>
      <c r="H52" s="17">
        <f t="shared" ref="H52:H61" si="17">G52/(+C52+E52+G52+I52+K52+M52+O52+Q52)</f>
        <v>0.11840310188841818</v>
      </c>
      <c r="I52" s="68">
        <v>54</v>
      </c>
      <c r="J52" s="80">
        <f t="shared" ref="J52:J61" si="18">I52/(+C52+E52+G52+I52+K52+M52+O52+Q52)</f>
        <v>3.8773605227256408E-3</v>
      </c>
      <c r="K52" s="68">
        <v>33</v>
      </c>
      <c r="L52" s="80">
        <f t="shared" ref="L52:L61" si="19">K52/(+C52+E52+G52+I52+K52+M52+O52+Q52)</f>
        <v>2.3694980972212248E-3</v>
      </c>
      <c r="M52" s="68">
        <v>150</v>
      </c>
      <c r="N52" s="80">
        <f t="shared" ref="N52:N61" si="20">M52/(+C52+E52+G52+I52+K52+M52+O52+Q52)</f>
        <v>1.0770445896460113E-2</v>
      </c>
      <c r="O52" s="68">
        <v>10</v>
      </c>
      <c r="P52" s="80">
        <f t="shared" ref="P52:P61" si="21">O52/(+C52+E52+G52+I52+K52+M52+O52+Q52)</f>
        <v>7.1802972643067421E-4</v>
      </c>
      <c r="Q52" s="68"/>
      <c r="R52" s="41"/>
      <c r="S52" s="46"/>
      <c r="T52" s="18">
        <v>0.64900000000000002</v>
      </c>
      <c r="U52" s="72">
        <v>35</v>
      </c>
      <c r="V52" s="17">
        <f>U52/($U52+$W52+$Y52+$AA52+$AC52)</f>
        <v>9.9122061738884173E-3</v>
      </c>
      <c r="W52" s="68">
        <v>1154</v>
      </c>
      <c r="X52" s="17">
        <f>W52/($U52+$W52+$Y52+$AA52+$AC52)</f>
        <v>0.32681959784763526</v>
      </c>
      <c r="Y52" s="68">
        <v>2316</v>
      </c>
      <c r="Z52" s="17">
        <f>Y52/($U52+$W52+$Y52+$AA52+$AC52)</f>
        <v>0.65590484282073069</v>
      </c>
      <c r="AA52" s="68">
        <v>24</v>
      </c>
      <c r="AB52" s="80">
        <f>AA52/($U52+$W52+$Y52+$AA52+$AC52)</f>
        <v>6.7969413763806288E-3</v>
      </c>
      <c r="AC52" s="68">
        <v>2</v>
      </c>
      <c r="AD52" s="81">
        <f>AC52/($U52+$W52+$Y52+$AA52+$AC52)</f>
        <v>5.6641178136505237E-4</v>
      </c>
    </row>
    <row r="53" spans="1:30" ht="12.75" customHeight="1" x14ac:dyDescent="0.2">
      <c r="A53" s="29" t="s">
        <v>25</v>
      </c>
      <c r="B53" s="56">
        <f t="shared" si="14"/>
        <v>13955</v>
      </c>
      <c r="C53" s="62">
        <v>847</v>
      </c>
      <c r="D53" s="17">
        <f t="shared" si="15"/>
        <v>6.0695091365102115E-2</v>
      </c>
      <c r="E53" s="68">
        <v>11173</v>
      </c>
      <c r="F53" s="17">
        <f t="shared" si="16"/>
        <v>0.80064493013256899</v>
      </c>
      <c r="G53" s="69">
        <v>1709</v>
      </c>
      <c r="H53" s="17">
        <f t="shared" si="17"/>
        <v>0.12246506628448585</v>
      </c>
      <c r="I53" s="68">
        <v>58</v>
      </c>
      <c r="J53" s="80">
        <f t="shared" si="18"/>
        <v>4.1562164098889291E-3</v>
      </c>
      <c r="K53" s="68">
        <v>21</v>
      </c>
      <c r="L53" s="80">
        <f t="shared" si="19"/>
        <v>1.5048369759942672E-3</v>
      </c>
      <c r="M53" s="68">
        <v>138</v>
      </c>
      <c r="N53" s="80">
        <f t="shared" si="20"/>
        <v>9.8889286993908993E-3</v>
      </c>
      <c r="O53" s="68">
        <v>8</v>
      </c>
      <c r="P53" s="80">
        <f t="shared" si="21"/>
        <v>5.7327122895019711E-4</v>
      </c>
      <c r="Q53" s="68">
        <v>1</v>
      </c>
      <c r="R53" s="41">
        <f t="shared" ref="R53:R61" si="22">Q53/(+C53+E53+G53+I53+K53+M53+O53+Q53)</f>
        <v>7.1658903618774638E-5</v>
      </c>
      <c r="S53" s="46"/>
      <c r="T53" s="18">
        <v>0.64300000000000002</v>
      </c>
      <c r="U53" s="214" t="s">
        <v>26</v>
      </c>
      <c r="V53" s="215"/>
      <c r="W53" s="215"/>
      <c r="X53" s="215"/>
      <c r="Y53" s="215"/>
      <c r="Z53" s="215"/>
      <c r="AA53" s="215"/>
      <c r="AB53" s="215"/>
      <c r="AC53" s="215"/>
      <c r="AD53" s="216"/>
    </row>
    <row r="54" spans="1:30" ht="12.75" customHeight="1" x14ac:dyDescent="0.2">
      <c r="A54" s="29" t="s">
        <v>27</v>
      </c>
      <c r="B54" s="56">
        <f t="shared" si="14"/>
        <v>13565</v>
      </c>
      <c r="C54" s="62">
        <v>801</v>
      </c>
      <c r="D54" s="17">
        <f t="shared" si="15"/>
        <v>5.9049023221525984E-2</v>
      </c>
      <c r="E54" s="68">
        <v>10951</v>
      </c>
      <c r="F54" s="17">
        <f t="shared" si="16"/>
        <v>0.80729819388131219</v>
      </c>
      <c r="G54" s="69">
        <v>1683</v>
      </c>
      <c r="H54" s="17">
        <f t="shared" si="17"/>
        <v>0.12406929598230741</v>
      </c>
      <c r="I54" s="68">
        <v>31</v>
      </c>
      <c r="J54" s="80">
        <f t="shared" si="18"/>
        <v>2.285293033542204E-3</v>
      </c>
      <c r="K54" s="68">
        <v>11</v>
      </c>
      <c r="L54" s="80">
        <f t="shared" si="19"/>
        <v>8.1091043125691112E-4</v>
      </c>
      <c r="M54" s="68">
        <v>81</v>
      </c>
      <c r="N54" s="80">
        <f t="shared" si="20"/>
        <v>5.9712495392554368E-3</v>
      </c>
      <c r="O54" s="68">
        <v>7</v>
      </c>
      <c r="P54" s="80">
        <f t="shared" si="21"/>
        <v>5.1603391079985258E-4</v>
      </c>
      <c r="Q54" s="68"/>
      <c r="R54" s="41"/>
      <c r="S54" s="46"/>
      <c r="T54" s="18">
        <v>0.61099999999999999</v>
      </c>
      <c r="U54" s="72">
        <v>31</v>
      </c>
      <c r="V54" s="17">
        <f t="shared" ref="V54:V61" si="23">U54/(U54+W54+Y54+AA54+AC54)</f>
        <v>5.0390117035110536E-3</v>
      </c>
      <c r="W54" s="68">
        <v>1612</v>
      </c>
      <c r="X54" s="17">
        <f t="shared" ref="X54:X61" si="24">W54/($U54+$W54+$Y54+$AA54+$AC54)</f>
        <v>0.26202860858257476</v>
      </c>
      <c r="Y54" s="68">
        <v>4365</v>
      </c>
      <c r="Z54" s="17">
        <f t="shared" ref="Z54:Z61" si="25">Y54/($U54+$W54+$Y54+$AA54+$AC54)</f>
        <v>0.70952535760728219</v>
      </c>
      <c r="AA54" s="68">
        <v>132</v>
      </c>
      <c r="AB54" s="17">
        <f t="shared" ref="AB54:AB61" si="26">AA54/($U54+$W54+$Y54+$AA54+$AC54)</f>
        <v>2.1456436931079324E-2</v>
      </c>
      <c r="AC54" s="68">
        <v>12</v>
      </c>
      <c r="AD54" s="81">
        <f t="shared" ref="AD54:AD61" si="27">AC54/($U54+$W54+$Y54+$AA54+$AC54)</f>
        <v>1.9505851755526658E-3</v>
      </c>
    </row>
    <row r="55" spans="1:30" ht="12.75" customHeight="1" x14ac:dyDescent="0.2">
      <c r="A55" s="29">
        <v>1973</v>
      </c>
      <c r="B55" s="56">
        <f t="shared" si="14"/>
        <v>12142</v>
      </c>
      <c r="C55" s="62">
        <v>745</v>
      </c>
      <c r="D55" s="17">
        <f t="shared" si="15"/>
        <v>6.1357272278043155E-2</v>
      </c>
      <c r="E55" s="68">
        <v>9776</v>
      </c>
      <c r="F55" s="17">
        <f t="shared" si="16"/>
        <v>0.80513918629550318</v>
      </c>
      <c r="G55" s="69">
        <v>1489</v>
      </c>
      <c r="H55" s="17">
        <f t="shared" si="17"/>
        <v>0.12263218580135068</v>
      </c>
      <c r="I55" s="68">
        <v>25</v>
      </c>
      <c r="J55" s="80">
        <f t="shared" si="18"/>
        <v>2.05896886839071E-3</v>
      </c>
      <c r="K55" s="68">
        <v>15</v>
      </c>
      <c r="L55" s="80">
        <f t="shared" si="19"/>
        <v>1.2353813210344261E-3</v>
      </c>
      <c r="M55" s="68">
        <v>83</v>
      </c>
      <c r="N55" s="80">
        <f t="shared" si="20"/>
        <v>6.835776643057157E-3</v>
      </c>
      <c r="O55" s="68">
        <v>8</v>
      </c>
      <c r="P55" s="80">
        <f t="shared" si="21"/>
        <v>6.5887003788502713E-4</v>
      </c>
      <c r="Q55" s="68">
        <v>1</v>
      </c>
      <c r="R55" s="41">
        <f t="shared" si="22"/>
        <v>8.2358754735628391E-5</v>
      </c>
      <c r="S55" s="46"/>
      <c r="T55" s="18">
        <v>0.57600000000000007</v>
      </c>
      <c r="U55" s="72">
        <v>52</v>
      </c>
      <c r="V55" s="17">
        <f t="shared" si="23"/>
        <v>7.191259853408934E-3</v>
      </c>
      <c r="W55" s="68">
        <v>1984</v>
      </c>
      <c r="X55" s="17">
        <f t="shared" si="24"/>
        <v>0.27437422209929468</v>
      </c>
      <c r="Y55" s="68">
        <v>4907</v>
      </c>
      <c r="Z55" s="17">
        <f t="shared" si="25"/>
        <v>0.67860600193610843</v>
      </c>
      <c r="AA55" s="68">
        <v>255</v>
      </c>
      <c r="AB55" s="17">
        <f t="shared" si="26"/>
        <v>3.5264831973447659E-2</v>
      </c>
      <c r="AC55" s="68">
        <v>33</v>
      </c>
      <c r="AD55" s="81">
        <f t="shared" si="27"/>
        <v>4.5636841377402846E-3</v>
      </c>
    </row>
    <row r="56" spans="1:30" ht="12.75" customHeight="1" x14ac:dyDescent="0.2">
      <c r="A56" s="29">
        <v>1974</v>
      </c>
      <c r="B56" s="56">
        <f t="shared" si="14"/>
        <v>12403</v>
      </c>
      <c r="C56" s="62">
        <v>779</v>
      </c>
      <c r="D56" s="17">
        <f t="shared" si="15"/>
        <v>6.280738531000564E-2</v>
      </c>
      <c r="E56" s="68">
        <v>9849</v>
      </c>
      <c r="F56" s="17">
        <f t="shared" si="16"/>
        <v>0.79408207691687493</v>
      </c>
      <c r="G56" s="69">
        <v>1444</v>
      </c>
      <c r="H56" s="17">
        <f t="shared" si="17"/>
        <v>0.11642344594049826</v>
      </c>
      <c r="I56" s="68">
        <v>42</v>
      </c>
      <c r="J56" s="80">
        <f t="shared" si="18"/>
        <v>3.3862775135047973E-3</v>
      </c>
      <c r="K56" s="68">
        <v>38</v>
      </c>
      <c r="L56" s="80">
        <f t="shared" si="19"/>
        <v>3.0637748931710072E-3</v>
      </c>
      <c r="M56" s="68">
        <v>237</v>
      </c>
      <c r="N56" s="80">
        <f t="shared" si="20"/>
        <v>1.9108280254777069E-2</v>
      </c>
      <c r="O56" s="68">
        <v>14</v>
      </c>
      <c r="P56" s="80">
        <f t="shared" si="21"/>
        <v>1.1287591711682658E-3</v>
      </c>
      <c r="Q56" s="68"/>
      <c r="R56" s="41"/>
      <c r="S56" s="46"/>
      <c r="T56" s="18">
        <v>0.54300000000000004</v>
      </c>
      <c r="U56" s="72">
        <v>71</v>
      </c>
      <c r="V56" s="17">
        <f t="shared" si="23"/>
        <v>8.192937918301408E-3</v>
      </c>
      <c r="W56" s="68">
        <v>2175</v>
      </c>
      <c r="X56" s="17">
        <f t="shared" si="24"/>
        <v>0.25098084468036003</v>
      </c>
      <c r="Y56" s="68">
        <v>5829</v>
      </c>
      <c r="Z56" s="17">
        <f t="shared" si="25"/>
        <v>0.67262866374336483</v>
      </c>
      <c r="AA56" s="68">
        <v>516</v>
      </c>
      <c r="AB56" s="17">
        <f t="shared" si="26"/>
        <v>5.9543041772444037E-2</v>
      </c>
      <c r="AC56" s="68">
        <v>75</v>
      </c>
      <c r="AD56" s="81">
        <f t="shared" si="27"/>
        <v>8.6545118855296567E-3</v>
      </c>
    </row>
    <row r="57" spans="1:30" ht="12.75" customHeight="1" x14ac:dyDescent="0.2">
      <c r="A57" s="29">
        <v>1975</v>
      </c>
      <c r="B57" s="56">
        <f t="shared" si="14"/>
        <v>10266</v>
      </c>
      <c r="C57" s="62">
        <v>528</v>
      </c>
      <c r="D57" s="17">
        <f t="shared" si="15"/>
        <v>5.1431911163062539E-2</v>
      </c>
      <c r="E57" s="68">
        <v>7936</v>
      </c>
      <c r="F57" s="17">
        <f t="shared" si="16"/>
        <v>0.77303721020845506</v>
      </c>
      <c r="G57" s="69">
        <v>1321</v>
      </c>
      <c r="H57" s="17">
        <f t="shared" si="17"/>
        <v>0.12867718683031365</v>
      </c>
      <c r="I57" s="68">
        <v>72</v>
      </c>
      <c r="J57" s="80">
        <f t="shared" si="18"/>
        <v>7.0134424313267095E-3</v>
      </c>
      <c r="K57" s="68">
        <v>39</v>
      </c>
      <c r="L57" s="80">
        <f t="shared" si="19"/>
        <v>3.7989479836353008E-3</v>
      </c>
      <c r="M57" s="68">
        <v>317</v>
      </c>
      <c r="N57" s="80">
        <f t="shared" si="20"/>
        <v>3.0878628482368983E-2</v>
      </c>
      <c r="O57" s="68">
        <v>52</v>
      </c>
      <c r="P57" s="80">
        <f t="shared" si="21"/>
        <v>5.0652639781804017E-3</v>
      </c>
      <c r="Q57" s="68">
        <v>1</v>
      </c>
      <c r="R57" s="41">
        <f t="shared" si="22"/>
        <v>9.7408922657315404E-5</v>
      </c>
      <c r="S57" s="46"/>
      <c r="T57" s="18">
        <v>0.434</v>
      </c>
      <c r="U57" s="72">
        <v>151</v>
      </c>
      <c r="V57" s="17">
        <f t="shared" si="23"/>
        <v>1.6723889688780597E-2</v>
      </c>
      <c r="W57" s="68">
        <v>2809</v>
      </c>
      <c r="X57" s="17">
        <f t="shared" si="24"/>
        <v>0.3111086499058589</v>
      </c>
      <c r="Y57" s="68">
        <v>5746</v>
      </c>
      <c r="Z57" s="17">
        <f t="shared" si="25"/>
        <v>0.63639384206445893</v>
      </c>
      <c r="AA57" s="68">
        <v>296</v>
      </c>
      <c r="AB57" s="17">
        <f t="shared" si="26"/>
        <v>3.2783253959463951E-2</v>
      </c>
      <c r="AC57" s="68">
        <v>27</v>
      </c>
      <c r="AD57" s="81">
        <f t="shared" si="27"/>
        <v>2.99036438143759E-3</v>
      </c>
    </row>
    <row r="58" spans="1:30" ht="12.75" customHeight="1" x14ac:dyDescent="0.2">
      <c r="A58" s="29">
        <v>1976</v>
      </c>
      <c r="B58" s="56">
        <f t="shared" si="14"/>
        <v>13909</v>
      </c>
      <c r="C58" s="62">
        <v>1369</v>
      </c>
      <c r="D58" s="17">
        <f t="shared" si="15"/>
        <v>9.8425479905097424E-2</v>
      </c>
      <c r="E58" s="68">
        <v>11062</v>
      </c>
      <c r="F58" s="17">
        <f t="shared" si="16"/>
        <v>0.79531238766266443</v>
      </c>
      <c r="G58" s="69">
        <v>895</v>
      </c>
      <c r="H58" s="17">
        <f t="shared" si="17"/>
        <v>6.4346825796247037E-2</v>
      </c>
      <c r="I58" s="68">
        <v>58</v>
      </c>
      <c r="J58" s="80">
        <f t="shared" si="18"/>
        <v>4.1699618951757857E-3</v>
      </c>
      <c r="K58" s="68">
        <v>85</v>
      </c>
      <c r="L58" s="80">
        <f t="shared" si="19"/>
        <v>6.111151053274858E-3</v>
      </c>
      <c r="M58" s="68">
        <v>365</v>
      </c>
      <c r="N58" s="80">
        <f t="shared" si="20"/>
        <v>2.6242001581709685E-2</v>
      </c>
      <c r="O58" s="68">
        <v>74</v>
      </c>
      <c r="P58" s="80">
        <f t="shared" si="21"/>
        <v>5.3202962110863467E-3</v>
      </c>
      <c r="Q58" s="68">
        <v>1</v>
      </c>
      <c r="R58" s="41">
        <f t="shared" si="22"/>
        <v>7.1895894744410089E-5</v>
      </c>
      <c r="S58" s="46"/>
      <c r="T58" s="18">
        <v>0.54100000000000004</v>
      </c>
      <c r="U58" s="72">
        <v>227</v>
      </c>
      <c r="V58" s="17">
        <f t="shared" si="23"/>
        <v>2.0528124434798335E-2</v>
      </c>
      <c r="W58" s="68">
        <v>2295</v>
      </c>
      <c r="X58" s="17">
        <f t="shared" si="24"/>
        <v>0.20754205100379816</v>
      </c>
      <c r="Y58" s="68">
        <v>6900</v>
      </c>
      <c r="Z58" s="17">
        <f t="shared" si="25"/>
        <v>0.62398263700488332</v>
      </c>
      <c r="AA58" s="68">
        <v>1426</v>
      </c>
      <c r="AB58" s="17">
        <f t="shared" si="26"/>
        <v>0.12895641164767588</v>
      </c>
      <c r="AC58" s="68">
        <v>210</v>
      </c>
      <c r="AD58" s="81">
        <f t="shared" si="27"/>
        <v>1.8990775908844276E-2</v>
      </c>
    </row>
    <row r="59" spans="1:30" ht="12.75" customHeight="1" x14ac:dyDescent="0.2">
      <c r="A59" s="29">
        <v>1977</v>
      </c>
      <c r="B59" s="56">
        <f t="shared" si="14"/>
        <v>13990</v>
      </c>
      <c r="C59" s="62">
        <v>1194</v>
      </c>
      <c r="D59" s="17">
        <f t="shared" si="15"/>
        <v>8.5346676197283769E-2</v>
      </c>
      <c r="E59" s="68">
        <v>11661</v>
      </c>
      <c r="F59" s="17">
        <f t="shared" si="16"/>
        <v>0.83352394567548249</v>
      </c>
      <c r="G59" s="69">
        <v>722</v>
      </c>
      <c r="H59" s="17">
        <f t="shared" si="17"/>
        <v>5.1608291636883491E-2</v>
      </c>
      <c r="I59" s="68">
        <v>38</v>
      </c>
      <c r="J59" s="80">
        <f t="shared" si="18"/>
        <v>2.7162258756254468E-3</v>
      </c>
      <c r="K59" s="68">
        <v>86</v>
      </c>
      <c r="L59" s="80">
        <f t="shared" si="19"/>
        <v>6.1472480343102215E-3</v>
      </c>
      <c r="M59" s="68">
        <v>267</v>
      </c>
      <c r="N59" s="80">
        <f t="shared" si="20"/>
        <v>1.9085060757684059E-2</v>
      </c>
      <c r="O59" s="68">
        <v>22</v>
      </c>
      <c r="P59" s="80">
        <f t="shared" si="21"/>
        <v>1.5725518227305219E-3</v>
      </c>
      <c r="Q59" s="68"/>
      <c r="R59" s="41"/>
      <c r="S59" s="46"/>
      <c r="T59" s="18">
        <v>0.55900000000000005</v>
      </c>
      <c r="U59" s="72">
        <v>335</v>
      </c>
      <c r="V59" s="17">
        <f t="shared" si="23"/>
        <v>2.4041911870245444E-2</v>
      </c>
      <c r="W59" s="68">
        <v>4306</v>
      </c>
      <c r="X59" s="17">
        <f t="shared" si="24"/>
        <v>0.30902827615903544</v>
      </c>
      <c r="Y59" s="68">
        <v>7982</v>
      </c>
      <c r="Z59" s="17">
        <f t="shared" si="25"/>
        <v>0.5728434046217884</v>
      </c>
      <c r="AA59" s="68">
        <v>1156</v>
      </c>
      <c r="AB59" s="17">
        <f t="shared" si="26"/>
        <v>8.2962537677623086E-2</v>
      </c>
      <c r="AC59" s="68">
        <v>155</v>
      </c>
      <c r="AD59" s="81">
        <f t="shared" si="27"/>
        <v>1.1123869671307593E-2</v>
      </c>
    </row>
    <row r="60" spans="1:30" ht="12.75" customHeight="1" x14ac:dyDescent="0.2">
      <c r="A60" s="29">
        <v>1978</v>
      </c>
      <c r="B60" s="56">
        <f t="shared" si="14"/>
        <v>13551</v>
      </c>
      <c r="C60" s="62">
        <v>826</v>
      </c>
      <c r="D60" s="17">
        <f t="shared" si="15"/>
        <v>6.0954911076673307E-2</v>
      </c>
      <c r="E60" s="68">
        <v>11854</v>
      </c>
      <c r="F60" s="17">
        <f t="shared" si="16"/>
        <v>0.87476938971293627</v>
      </c>
      <c r="G60" s="69">
        <v>643</v>
      </c>
      <c r="H60" s="17">
        <f t="shared" si="17"/>
        <v>4.7450372666223893E-2</v>
      </c>
      <c r="I60" s="68">
        <v>28</v>
      </c>
      <c r="J60" s="80">
        <f t="shared" si="18"/>
        <v>2.0662681720906204E-3</v>
      </c>
      <c r="K60" s="68">
        <v>47</v>
      </c>
      <c r="L60" s="80">
        <f t="shared" si="19"/>
        <v>3.4683787174378273E-3</v>
      </c>
      <c r="M60" s="68">
        <v>141</v>
      </c>
      <c r="N60" s="80">
        <f t="shared" si="20"/>
        <v>1.0405136152313482E-2</v>
      </c>
      <c r="O60" s="68">
        <v>12</v>
      </c>
      <c r="P60" s="80">
        <f t="shared" si="21"/>
        <v>8.8554350232455167E-4</v>
      </c>
      <c r="Q60" s="68"/>
      <c r="R60" s="41"/>
      <c r="S60" s="46"/>
      <c r="T60" s="18">
        <v>0.59499999999999997</v>
      </c>
      <c r="U60" s="72">
        <v>294</v>
      </c>
      <c r="V60" s="17">
        <f t="shared" si="23"/>
        <v>2.1694214876033058E-2</v>
      </c>
      <c r="W60" s="68">
        <v>4120</v>
      </c>
      <c r="X60" s="17">
        <f t="shared" si="24"/>
        <v>0.3040141676505313</v>
      </c>
      <c r="Y60" s="68">
        <v>7906</v>
      </c>
      <c r="Z60" s="17">
        <f t="shared" si="25"/>
        <v>0.58338252656434475</v>
      </c>
      <c r="AA60" s="68">
        <v>1103</v>
      </c>
      <c r="AB60" s="17">
        <f t="shared" si="26"/>
        <v>8.1390200708382529E-2</v>
      </c>
      <c r="AC60" s="68">
        <v>129</v>
      </c>
      <c r="AD60" s="81">
        <f t="shared" si="27"/>
        <v>9.5188902007083825E-3</v>
      </c>
    </row>
    <row r="61" spans="1:30" ht="12.75" customHeight="1" x14ac:dyDescent="0.2">
      <c r="A61" s="29">
        <v>1979</v>
      </c>
      <c r="B61" s="56">
        <f t="shared" si="14"/>
        <v>11986</v>
      </c>
      <c r="C61" s="62">
        <v>730</v>
      </c>
      <c r="D61" s="17">
        <f t="shared" si="15"/>
        <v>6.0904388453195395E-2</v>
      </c>
      <c r="E61" s="68">
        <v>10671</v>
      </c>
      <c r="F61" s="17">
        <f t="shared" si="16"/>
        <v>0.89028867011513435</v>
      </c>
      <c r="G61" s="69">
        <v>490</v>
      </c>
      <c r="H61" s="17">
        <f t="shared" si="17"/>
        <v>4.0881027865843488E-2</v>
      </c>
      <c r="I61" s="68">
        <v>19</v>
      </c>
      <c r="J61" s="80">
        <f t="shared" si="18"/>
        <v>1.5851827131653595E-3</v>
      </c>
      <c r="K61" s="68">
        <v>18</v>
      </c>
      <c r="L61" s="80">
        <f t="shared" si="19"/>
        <v>1.5017520440513933E-3</v>
      </c>
      <c r="M61" s="68">
        <v>52</v>
      </c>
      <c r="N61" s="80">
        <f t="shared" si="20"/>
        <v>4.3383947939262474E-3</v>
      </c>
      <c r="O61" s="68">
        <v>5</v>
      </c>
      <c r="P61" s="80">
        <f t="shared" si="21"/>
        <v>4.1715334556983145E-4</v>
      </c>
      <c r="Q61" s="68">
        <v>1</v>
      </c>
      <c r="R61" s="41">
        <f t="shared" si="22"/>
        <v>8.3430669113966293E-5</v>
      </c>
      <c r="S61" s="46"/>
      <c r="T61" s="18">
        <v>0.57600000000000007</v>
      </c>
      <c r="U61" s="72">
        <v>214</v>
      </c>
      <c r="V61" s="17">
        <f t="shared" si="23"/>
        <v>1.7855652899457654E-2</v>
      </c>
      <c r="W61" s="68">
        <v>3470</v>
      </c>
      <c r="X61" s="17">
        <f t="shared" si="24"/>
        <v>0.28952857738840215</v>
      </c>
      <c r="Y61" s="68">
        <v>7044</v>
      </c>
      <c r="Z61" s="17">
        <f t="shared" si="25"/>
        <v>0.58773466833541932</v>
      </c>
      <c r="AA61" s="68">
        <v>1115</v>
      </c>
      <c r="AB61" s="17">
        <f t="shared" si="26"/>
        <v>9.3032957863996665E-2</v>
      </c>
      <c r="AC61" s="68">
        <v>142</v>
      </c>
      <c r="AD61" s="81">
        <f t="shared" si="27"/>
        <v>1.1848143512724238E-2</v>
      </c>
    </row>
    <row r="62" spans="1:30" ht="12.75" customHeight="1" x14ac:dyDescent="0.2">
      <c r="A62" s="112"/>
      <c r="B62" s="162"/>
      <c r="C62" s="163"/>
      <c r="D62" s="164"/>
      <c r="E62" s="165"/>
      <c r="F62" s="164"/>
      <c r="G62" s="166"/>
      <c r="H62" s="164"/>
      <c r="I62" s="165"/>
      <c r="J62" s="167"/>
      <c r="K62" s="165"/>
      <c r="L62" s="167"/>
      <c r="M62" s="165"/>
      <c r="N62" s="167"/>
      <c r="O62" s="165"/>
      <c r="P62" s="164"/>
      <c r="Q62" s="165"/>
      <c r="R62" s="168"/>
      <c r="S62" s="46"/>
      <c r="T62" s="18"/>
      <c r="U62" s="72"/>
      <c r="V62" s="17"/>
      <c r="W62" s="68"/>
      <c r="X62" s="17"/>
      <c r="Y62" s="68"/>
      <c r="Z62" s="17"/>
      <c r="AA62" s="68"/>
      <c r="AB62" s="17"/>
      <c r="AC62" s="68"/>
      <c r="AD62" s="81"/>
    </row>
    <row r="63" spans="1:30" ht="12.75" customHeight="1" x14ac:dyDescent="0.2">
      <c r="A63" s="176">
        <v>1980</v>
      </c>
      <c r="B63" s="169">
        <f>C63+E63+G63+I63+K63+M63+O63+Q63</f>
        <v>12137</v>
      </c>
      <c r="C63" s="170">
        <v>722</v>
      </c>
      <c r="D63" s="171">
        <f>C63/(C63+E63+G63+I63+K63+M63+O63+Q63)</f>
        <v>5.9487517508445248E-2</v>
      </c>
      <c r="E63" s="172">
        <v>10800</v>
      </c>
      <c r="F63" s="171">
        <f>E63/(C63+E63+G63+I63+K63+M63+O63+Q63)</f>
        <v>0.88984098212078766</v>
      </c>
      <c r="G63" s="173">
        <v>516</v>
      </c>
      <c r="H63" s="171">
        <f>G63/(+C63+E63+G63+I63+K63+M63+O63+Q63)</f>
        <v>4.2514624701326525E-2</v>
      </c>
      <c r="I63" s="172">
        <v>26</v>
      </c>
      <c r="J63" s="174">
        <f>I63/(+C63+E63+G63+I63+K63+M63+O63+Q63)</f>
        <v>2.1422097717722667E-3</v>
      </c>
      <c r="K63" s="172">
        <v>19</v>
      </c>
      <c r="L63" s="174">
        <f>K63/(+C63+E63+G63+I63+K63+M63+O63+Q63)</f>
        <v>1.5654609870643487E-3</v>
      </c>
      <c r="M63" s="172">
        <v>50</v>
      </c>
      <c r="N63" s="174">
        <f>M63/(+C63+E63+G63+I63+K63+M63+O63+Q63)</f>
        <v>4.1196341764851282E-3</v>
      </c>
      <c r="O63" s="172">
        <v>3</v>
      </c>
      <c r="P63" s="174">
        <f>O63/(+C63+E63+G63+I63+K63+M63+O63+Q63)</f>
        <v>2.4717805058910769E-4</v>
      </c>
      <c r="Q63" s="172">
        <v>1</v>
      </c>
      <c r="R63" s="175">
        <f>Q63/(+C63+E63+G63+I63+K63+M63+O63+Q63)</f>
        <v>8.2392683529702558E-5</v>
      </c>
      <c r="S63" s="46"/>
      <c r="T63" s="18">
        <v>0.56800000000000006</v>
      </c>
      <c r="U63" s="72">
        <v>199</v>
      </c>
      <c r="V63" s="17">
        <f>U63/(U63+W63+Y63+AA63+AC63)</f>
        <v>1.6396144022410811E-2</v>
      </c>
      <c r="W63" s="68">
        <v>3502</v>
      </c>
      <c r="X63" s="17">
        <f>W63/($U63+$W63+$Y63+$AA63+$AC63)</f>
        <v>0.28853917772101839</v>
      </c>
      <c r="Y63" s="68">
        <v>7087</v>
      </c>
      <c r="Z63" s="17">
        <f>Y63/($U63+$W63+$Y63+$AA63+$AC63)</f>
        <v>0.58391694817500206</v>
      </c>
      <c r="AA63" s="68">
        <v>1179</v>
      </c>
      <c r="AB63" s="17">
        <f>AA63/($U63+$W63+$Y63+$AA63+$AC63)</f>
        <v>9.7140973881519321E-2</v>
      </c>
      <c r="AC63" s="68">
        <v>170</v>
      </c>
      <c r="AD63" s="81">
        <f>AC63/($U63+$W63+$Y63+$AA63+$AC63)</f>
        <v>1.4006756200049436E-2</v>
      </c>
    </row>
    <row r="64" spans="1:30" ht="12.75" customHeight="1" x14ac:dyDescent="0.2">
      <c r="A64" s="154">
        <v>1981</v>
      </c>
      <c r="B64" s="155">
        <f>C64+E64+G64+I64+K64+M64+O64+Q64</f>
        <v>12118</v>
      </c>
      <c r="C64" s="156">
        <v>624</v>
      </c>
      <c r="D64" s="157">
        <f>C64/(C64+E64+G64+I64+K64+M64+O64+Q64)</f>
        <v>5.1493645816141277E-2</v>
      </c>
      <c r="E64" s="158">
        <v>10954</v>
      </c>
      <c r="F64" s="157">
        <f>E64/(C64+E64+G64+I64+K64+M64+O64+Q64)</f>
        <v>0.90394454530450574</v>
      </c>
      <c r="G64" s="159">
        <v>431</v>
      </c>
      <c r="H64" s="157">
        <f>G64/(+C64+E64+G64+I64+K64+M64+O64+Q64)</f>
        <v>3.5566925235187327E-2</v>
      </c>
      <c r="I64" s="158">
        <v>16</v>
      </c>
      <c r="J64" s="160">
        <f>I64/(+C64+E64+G64+I64+K64+M64+O64+Q64)</f>
        <v>1.3203498927215713E-3</v>
      </c>
      <c r="K64" s="158">
        <v>19</v>
      </c>
      <c r="L64" s="160">
        <f>K64/(+C64+E64+G64+I64+K64+M64+O64+Q64)</f>
        <v>1.5679154976068659E-3</v>
      </c>
      <c r="M64" s="158">
        <v>67</v>
      </c>
      <c r="N64" s="160">
        <f>M64/(+C64+E64+G64+I64+K64+M64+O64+Q64)</f>
        <v>5.5289651757715799E-3</v>
      </c>
      <c r="O64" s="158">
        <v>6</v>
      </c>
      <c r="P64" s="160">
        <f>O64/(+C64+E64+G64+I64+K64+M64+O64+Q64)</f>
        <v>4.9513120977058925E-4</v>
      </c>
      <c r="Q64" s="158">
        <v>1</v>
      </c>
      <c r="R64" s="161">
        <f>Q64/(+C64+E64+G64+I64+K64+M64+O64+Q64)</f>
        <v>8.2521868295098208E-5</v>
      </c>
      <c r="S64" s="46"/>
      <c r="T64" s="18">
        <v>0.54600000000000004</v>
      </c>
      <c r="U64" s="72">
        <v>229</v>
      </c>
      <c r="V64" s="17">
        <f>U64/(U64+W64+Y64+AA64+AC64)</f>
        <v>1.8899067425930512E-2</v>
      </c>
      <c r="W64" s="68">
        <v>3671</v>
      </c>
      <c r="X64" s="17">
        <f>W64/($U64+$W64+$Y64+$AA64+$AC64)</f>
        <v>0.30296277956589918</v>
      </c>
      <c r="Y64" s="68">
        <v>6928</v>
      </c>
      <c r="Z64" s="17">
        <f>Y64/($U64+$W64+$Y64+$AA64+$AC64)</f>
        <v>0.57175868614343484</v>
      </c>
      <c r="AA64" s="68">
        <v>1140</v>
      </c>
      <c r="AB64" s="17">
        <f>AA64/($U64+$W64+$Y64+$AA64+$AC64)</f>
        <v>9.4082693736073281E-2</v>
      </c>
      <c r="AC64" s="68">
        <v>149</v>
      </c>
      <c r="AD64" s="81">
        <f>AC64/($U64+$W64+$Y64+$AA64+$AC64)</f>
        <v>1.229677312866221E-2</v>
      </c>
    </row>
    <row r="65" spans="1:30" ht="12.75" customHeight="1" x14ac:dyDescent="0.2">
      <c r="A65" s="29">
        <v>1982</v>
      </c>
      <c r="B65" s="32"/>
      <c r="C65" s="214" t="s">
        <v>26</v>
      </c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23"/>
      <c r="S65" s="46"/>
      <c r="T65" s="18"/>
      <c r="U65" s="214" t="s">
        <v>26</v>
      </c>
      <c r="V65" s="215"/>
      <c r="W65" s="215"/>
      <c r="X65" s="215"/>
      <c r="Y65" s="215"/>
      <c r="Z65" s="215"/>
      <c r="AA65" s="215"/>
      <c r="AB65" s="215"/>
      <c r="AC65" s="215"/>
      <c r="AD65" s="216"/>
    </row>
    <row r="66" spans="1:30" ht="12.75" customHeight="1" x14ac:dyDescent="0.2">
      <c r="A66" s="29">
        <v>1983</v>
      </c>
      <c r="B66" s="56">
        <f t="shared" ref="B66:B72" si="28">C66+E66+G66+I66+K66+M66+O66+Q66</f>
        <v>12122</v>
      </c>
      <c r="C66" s="62">
        <v>472</v>
      </c>
      <c r="D66" s="17">
        <f>C66/(C66+E66+G66+I66+K66+M66+O66+Q66)</f>
        <v>3.8937469064510809E-2</v>
      </c>
      <c r="E66" s="68">
        <v>11152</v>
      </c>
      <c r="F66" s="17">
        <f>E66/(C66+E66+G66+I66+K66+M66+O66+Q66)</f>
        <v>0.91998020128691638</v>
      </c>
      <c r="G66" s="69">
        <v>423</v>
      </c>
      <c r="H66" s="17">
        <f>G66/(+C66+E66+G66+I66+K66+M66+O66+Q66)</f>
        <v>3.4895231809932356E-2</v>
      </c>
      <c r="I66" s="68">
        <v>13</v>
      </c>
      <c r="J66" s="73">
        <f>I66/(+C66+E66+G66+I66+K66+M66+O66+Q66)</f>
        <v>1.0724302920310179E-3</v>
      </c>
      <c r="K66" s="68">
        <v>13</v>
      </c>
      <c r="L66" s="73">
        <f>K66/(+C66+E66+G66+I66+K66+M66+O66+Q66)</f>
        <v>1.0724302920310179E-3</v>
      </c>
      <c r="M66" s="68">
        <v>48</v>
      </c>
      <c r="N66" s="73">
        <f>M66/(+C66+E66+G66+I66+K66+M66+O66+Q66)</f>
        <v>3.9597426167299124E-3</v>
      </c>
      <c r="O66" s="68">
        <v>1</v>
      </c>
      <c r="P66" s="73">
        <f>O66/(+C66+E66+G66+I66+K66+M66+O66+Q66)</f>
        <v>8.2494637848539842E-5</v>
      </c>
      <c r="Q66" s="68"/>
      <c r="R66" s="75"/>
      <c r="S66" s="46">
        <v>0.67600000000000005</v>
      </c>
      <c r="T66" s="18">
        <v>0.54700000000000004</v>
      </c>
      <c r="U66" s="72">
        <v>275</v>
      </c>
      <c r="V66" s="17">
        <f>U66/(U66+W66+Y66+AA66+AC66)</f>
        <v>2.2687897038198169E-2</v>
      </c>
      <c r="W66" s="68">
        <v>4221</v>
      </c>
      <c r="X66" s="17">
        <f>W66/($U66+$W66+$Y66+$AA66+$AC66)</f>
        <v>0.34823859417539804</v>
      </c>
      <c r="Y66" s="68">
        <v>6672</v>
      </c>
      <c r="Z66" s="17">
        <f>Y66/($U66+$W66+$Y66+$AA66+$AC66)</f>
        <v>0.55044963286857518</v>
      </c>
      <c r="AA66" s="68">
        <v>856</v>
      </c>
      <c r="AB66" s="17">
        <f>AA66/($U66+$W66+$Y66+$AA66+$AC66)</f>
        <v>7.0621235871627747E-2</v>
      </c>
      <c r="AC66" s="68">
        <v>97</v>
      </c>
      <c r="AD66" s="77">
        <f>AC66/($U66+$W66+$Y66+$AA66+$AC66)</f>
        <v>8.0026400462008089E-3</v>
      </c>
    </row>
    <row r="67" spans="1:30" ht="12.75" customHeight="1" x14ac:dyDescent="0.2">
      <c r="A67" s="29">
        <v>1984</v>
      </c>
      <c r="B67" s="56">
        <f t="shared" si="28"/>
        <v>11686</v>
      </c>
      <c r="C67" s="62">
        <v>363</v>
      </c>
      <c r="D67" s="17">
        <f>C67/(C67+E67+G67+I67+K67+M67+O67+Q67)</f>
        <v>3.1062810200239602E-2</v>
      </c>
      <c r="E67" s="68">
        <v>10829</v>
      </c>
      <c r="F67" s="17">
        <f>E67/(C67+E67+G67+I67+K67+M67+O67+Q67)</f>
        <v>0.92666438473386958</v>
      </c>
      <c r="G67" s="69">
        <v>430</v>
      </c>
      <c r="H67" s="17">
        <f>G67/(+C67+E67+G67+I67+K67+M67+O67+Q67)</f>
        <v>3.6796166352900908E-2</v>
      </c>
      <c r="I67" s="68">
        <v>12</v>
      </c>
      <c r="J67" s="73">
        <f>I67/(+C67+E67+G67+I67+K67+M67+O67+Q67)</f>
        <v>1.0268697586856067E-3</v>
      </c>
      <c r="K67" s="68">
        <v>8</v>
      </c>
      <c r="L67" s="73">
        <f>K67/(+C67+E67+G67+I67+K67+M67+O67+Q67)</f>
        <v>6.8457983912373777E-4</v>
      </c>
      <c r="M67" s="68">
        <v>43</v>
      </c>
      <c r="N67" s="73">
        <f>M67/(+C67+E67+G67+I67+K67+M67+O67+Q67)</f>
        <v>3.6796166352900906E-3</v>
      </c>
      <c r="O67" s="68">
        <v>1</v>
      </c>
      <c r="P67" s="73">
        <f>O67/(+C67+E67+G67+I67+K67+M67+O67+Q67)</f>
        <v>8.5572479890467222E-5</v>
      </c>
      <c r="Q67" s="68"/>
      <c r="R67" s="75"/>
      <c r="S67" s="46">
        <v>0.65100000000000002</v>
      </c>
      <c r="T67" s="18">
        <v>0.5333</v>
      </c>
      <c r="U67" s="72">
        <v>406</v>
      </c>
      <c r="V67" s="17">
        <f>U67/(U67+W67+Y67+AA67+AC67)</f>
        <v>3.4742426835529694E-2</v>
      </c>
      <c r="W67" s="68">
        <v>4923</v>
      </c>
      <c r="X67" s="17">
        <f>W67/($U67+$W67+$Y67+$AA67+$AC67)</f>
        <v>0.42127331850077016</v>
      </c>
      <c r="Y67" s="68">
        <v>5767</v>
      </c>
      <c r="Z67" s="17">
        <f>Y67/($U67+$W67+$Y67+$AA67+$AC67)</f>
        <v>0.49349649152832448</v>
      </c>
      <c r="AA67" s="68">
        <v>550</v>
      </c>
      <c r="AB67" s="17">
        <f>AA67/($U67+$W67+$Y67+$AA67+$AC67)</f>
        <v>4.7064863939756972E-2</v>
      </c>
      <c r="AC67" s="68">
        <v>40</v>
      </c>
      <c r="AD67" s="77">
        <f>AC67/($U67+$W67+$Y67+$AA67+$AC67)</f>
        <v>3.4228991956186889E-3</v>
      </c>
    </row>
    <row r="68" spans="1:30" ht="12.75" customHeight="1" x14ac:dyDescent="0.2">
      <c r="A68" s="29">
        <v>1985</v>
      </c>
      <c r="B68" s="56">
        <f t="shared" si="28"/>
        <v>12776</v>
      </c>
      <c r="C68" s="62">
        <v>457</v>
      </c>
      <c r="D68" s="17">
        <f>C68/(C68+E68+G68+I68+K68+M68+O68+Q68)</f>
        <v>3.5770194113963684E-2</v>
      </c>
      <c r="E68" s="68">
        <v>11875</v>
      </c>
      <c r="F68" s="17">
        <f>E68/(C68+E68+G68+I68+K68+M68+O68+Q68)</f>
        <v>0.92947714464621167</v>
      </c>
      <c r="G68" s="69">
        <v>386</v>
      </c>
      <c r="H68" s="17">
        <f>G68/(+C68+E68+G68+I68+K68+M68+O68+Q68)</f>
        <v>3.02128991859737E-2</v>
      </c>
      <c r="I68" s="68">
        <v>11</v>
      </c>
      <c r="J68" s="73">
        <f>I68/(+C68+E68+G68+I68+K68+M68+O68+Q68)</f>
        <v>8.6098935504070131E-4</v>
      </c>
      <c r="K68" s="68">
        <v>8</v>
      </c>
      <c r="L68" s="73">
        <f>K68/(+C68+E68+G68+I68+K68+M68+O68+Q68)</f>
        <v>6.2617407639323729E-4</v>
      </c>
      <c r="M68" s="68">
        <v>35</v>
      </c>
      <c r="N68" s="73">
        <f>M68/(+C68+E68+G68+I68+K68+M68+O68+Q68)</f>
        <v>2.7395115842204134E-3</v>
      </c>
      <c r="O68" s="68">
        <v>4</v>
      </c>
      <c r="P68" s="73">
        <f>O68/(+C68+E68+G68+I68+K68+M68+O68+Q68)</f>
        <v>3.1308703819661864E-4</v>
      </c>
      <c r="Q68" s="68"/>
      <c r="R68" s="75"/>
      <c r="S68" s="46">
        <v>0.68500000000000005</v>
      </c>
      <c r="T68" s="18">
        <v>0.57600000000000007</v>
      </c>
      <c r="U68" s="72">
        <v>461</v>
      </c>
      <c r="V68" s="17">
        <f>U68/(U68+W68+Y68+AA68+AC68)</f>
        <v>3.6091756047913565E-2</v>
      </c>
      <c r="W68" s="68">
        <v>5195</v>
      </c>
      <c r="X68" s="17">
        <f>W68/($U68+$W68+$Y68+$AA68+$AC68)</f>
        <v>0.40671729429264858</v>
      </c>
      <c r="Y68" s="68">
        <v>6387</v>
      </c>
      <c r="Z68" s="17">
        <f>Y68/($U68+$W68+$Y68+$AA68+$AC68)</f>
        <v>0.50003914507163549</v>
      </c>
      <c r="AA68" s="68">
        <v>667</v>
      </c>
      <c r="AB68" s="17">
        <f>AA68/($U68+$W68+$Y68+$AA68+$AC68)</f>
        <v>5.2219525561731775E-2</v>
      </c>
      <c r="AC68" s="68">
        <v>63</v>
      </c>
      <c r="AD68" s="77">
        <f>AC68/($U68+$W68+$Y68+$AA68+$AC68)</f>
        <v>4.9322790260706174E-3</v>
      </c>
    </row>
    <row r="69" spans="1:30" ht="12.75" customHeight="1" x14ac:dyDescent="0.2">
      <c r="A69" s="29">
        <v>1986</v>
      </c>
      <c r="B69" s="56">
        <f t="shared" si="28"/>
        <v>9786</v>
      </c>
      <c r="C69" s="62">
        <v>325</v>
      </c>
      <c r="D69" s="17">
        <f>IF($B69=0,0,C69/$B69)</f>
        <v>3.3210709176374413E-2</v>
      </c>
      <c r="E69" s="68">
        <v>9155</v>
      </c>
      <c r="F69" s="17">
        <f>IF($B69=0,0,E69/$B69)</f>
        <v>0.93552013079910079</v>
      </c>
      <c r="G69" s="69">
        <v>277</v>
      </c>
      <c r="H69" s="17">
        <f>IF($B69=0,0,G69/$B69)</f>
        <v>2.8305742898017575E-2</v>
      </c>
      <c r="I69" s="68">
        <v>5</v>
      </c>
      <c r="J69" s="73">
        <f>IF($B69=0,0,I69/$B69)</f>
        <v>5.1093398732883716E-4</v>
      </c>
      <c r="K69" s="68">
        <v>2</v>
      </c>
      <c r="L69" s="73">
        <f>IF($B69=0,0,K69/$B69)</f>
        <v>2.0437359493153485E-4</v>
      </c>
      <c r="M69" s="68">
        <v>20</v>
      </c>
      <c r="N69" s="73">
        <f>IF($B69=0,0,M69/$B69)</f>
        <v>2.0437359493153486E-3</v>
      </c>
      <c r="O69" s="68">
        <v>2</v>
      </c>
      <c r="P69" s="73">
        <f>IF($B69=0,0,O69/$B69)</f>
        <v>2.0437359493153485E-4</v>
      </c>
      <c r="Q69" s="68"/>
      <c r="R69" s="75"/>
      <c r="S69" s="46">
        <v>0.69</v>
      </c>
      <c r="T69" s="18">
        <v>0.51500000000000001</v>
      </c>
      <c r="U69" s="72">
        <v>385</v>
      </c>
      <c r="V69" s="17">
        <f>IF(($U69+$W69+$Y69+$AA69+$AC69)=0,0,U69/($U69+$W69+$Y69+$AA69+$AC69))</f>
        <v>3.9442680053273227E-2</v>
      </c>
      <c r="W69" s="68">
        <v>4066</v>
      </c>
      <c r="X69" s="17">
        <f>IF(($U69+$W69+$Y69+$AA69+$AC69)=0,0,W69/($U69+$W69+$Y69+$AA69+$AC69))</f>
        <v>0.41655568077041288</v>
      </c>
      <c r="Y69" s="68">
        <v>4768</v>
      </c>
      <c r="Z69" s="17">
        <f>IF(($U69+$W69+$Y69+$AA69+$AC69)=0,0,Y69/($U69+$W69+$Y69+$AA69+$AC69))</f>
        <v>0.48847454154287473</v>
      </c>
      <c r="AA69" s="68">
        <v>497</v>
      </c>
      <c r="AB69" s="17">
        <f>IF(($U69+$W69+$Y69+$AA69+$AC69)=0,0,AA69/($U69+$W69+$Y69+$AA69+$AC69))</f>
        <v>5.0916914250589078E-2</v>
      </c>
      <c r="AC69" s="68">
        <v>45</v>
      </c>
      <c r="AD69" s="77">
        <f>IF(($U69+$W69+$Y69+$AA69+$AC69)=0,0,AC69/($U69+$W69+$Y69+$AA69+$AC69))</f>
        <v>4.6101833828501174E-3</v>
      </c>
    </row>
    <row r="70" spans="1:30" ht="12.75" customHeight="1" x14ac:dyDescent="0.2">
      <c r="A70" s="29">
        <v>1987</v>
      </c>
      <c r="B70" s="56">
        <f t="shared" si="28"/>
        <v>12127</v>
      </c>
      <c r="C70" s="62">
        <v>382</v>
      </c>
      <c r="D70" s="17">
        <f>IF($B70=0,0,C70/$B70)</f>
        <v>3.1499958769687475E-2</v>
      </c>
      <c r="E70" s="68">
        <v>11462</v>
      </c>
      <c r="F70" s="17">
        <f>IF($B70=0,0,E70/$B70)</f>
        <v>0.94516368434072728</v>
      </c>
      <c r="G70" s="69">
        <v>265</v>
      </c>
      <c r="H70" s="17">
        <f>IF($B70=0,0,G70/$B70)</f>
        <v>2.185206563865754E-2</v>
      </c>
      <c r="I70" s="68">
        <v>2</v>
      </c>
      <c r="J70" s="73">
        <f>IF($B70=0,0,I70/$B70)</f>
        <v>1.6492125010307578E-4</v>
      </c>
      <c r="K70" s="68">
        <v>1</v>
      </c>
      <c r="L70" s="73">
        <f>IF($B70=0,0,K70/$B70)</f>
        <v>8.2460625051537892E-5</v>
      </c>
      <c r="M70" s="68">
        <v>15</v>
      </c>
      <c r="N70" s="73">
        <f>IF($B70=0,0,M70/$B70)</f>
        <v>1.2369093757730683E-3</v>
      </c>
      <c r="O70" s="68"/>
      <c r="P70" s="73"/>
      <c r="Q70" s="68"/>
      <c r="R70" s="75"/>
      <c r="S70" s="46">
        <v>0.64300000000000002</v>
      </c>
      <c r="T70" s="18">
        <v>0.54</v>
      </c>
      <c r="U70" s="72">
        <v>447</v>
      </c>
      <c r="V70" s="17">
        <f>IF(($U70+$W70+$Y70+$AA70+$AC70)=0,0,U70/($U70+$W70+$Y70+$AA70+$AC70))</f>
        <v>3.690554821664465E-2</v>
      </c>
      <c r="W70" s="68">
        <v>5039</v>
      </c>
      <c r="X70" s="17">
        <f>IF(($U70+$W70+$Y70+$AA70+$AC70)=0,0,W70/($U70+$W70+$Y70+$AA70+$AC70))</f>
        <v>0.4160336856010568</v>
      </c>
      <c r="Y70" s="68">
        <v>5982</v>
      </c>
      <c r="Z70" s="17">
        <f>IF(($U70+$W70+$Y70+$AA70+$AC70)=0,0,Y70/($U70+$W70+$Y70+$AA70+$AC70))</f>
        <v>0.49389035667107001</v>
      </c>
      <c r="AA70" s="68">
        <v>592</v>
      </c>
      <c r="AB70" s="17">
        <f>IF(($U70+$W70+$Y70+$AA70+$AC70)=0,0,AA70/($U70+$W70+$Y70+$AA70+$AC70))</f>
        <v>4.8877146631439897E-2</v>
      </c>
      <c r="AC70" s="68">
        <v>52</v>
      </c>
      <c r="AD70" s="77">
        <f>IF(($U70+$W70+$Y70+$AA70+$AC70)=0,0,AC70/($U70+$W70+$Y70+$AA70+$AC70))</f>
        <v>4.2932628797886395E-3</v>
      </c>
    </row>
    <row r="71" spans="1:30" ht="12.75" customHeight="1" x14ac:dyDescent="0.2">
      <c r="A71" s="29">
        <v>1988</v>
      </c>
      <c r="B71" s="56">
        <f t="shared" si="28"/>
        <v>12567</v>
      </c>
      <c r="C71" s="62">
        <v>379</v>
      </c>
      <c r="D71" s="17">
        <f>IF($B71=0,0,C71/$B71)</f>
        <v>3.0158351237367709E-2</v>
      </c>
      <c r="E71" s="68">
        <v>11597</v>
      </c>
      <c r="F71" s="17">
        <f>IF($B71=0,0,E71/$B71)</f>
        <v>0.92281371846900617</v>
      </c>
      <c r="G71" s="69">
        <v>579</v>
      </c>
      <c r="H71" s="17">
        <f>IF($B71=0,0,G71/$B71)</f>
        <v>4.6073048460253042E-2</v>
      </c>
      <c r="I71" s="68">
        <v>2</v>
      </c>
      <c r="J71" s="73">
        <f>IF($B71=0,0,I71/$B71)</f>
        <v>1.5914697222885334E-4</v>
      </c>
      <c r="K71" s="68"/>
      <c r="L71" s="73"/>
      <c r="M71" s="68">
        <v>10</v>
      </c>
      <c r="N71" s="73">
        <f>IF($B71=0,0,M71/$B71)</f>
        <v>7.9573486114426677E-4</v>
      </c>
      <c r="O71" s="68"/>
      <c r="P71" s="73"/>
      <c r="Q71" s="68"/>
      <c r="R71" s="75"/>
      <c r="S71" s="46">
        <v>0.66</v>
      </c>
      <c r="T71" s="18">
        <v>0.56400000000000006</v>
      </c>
      <c r="U71" s="72">
        <v>455</v>
      </c>
      <c r="V71" s="17">
        <f>IF(($U71+$W71+$Y71+$AA71+$AC71)=0,0,U71/($U71+$W71+$Y71+$AA71+$AC71))</f>
        <v>3.6237655304237018E-2</v>
      </c>
      <c r="W71" s="68">
        <v>5045</v>
      </c>
      <c r="X71" s="17">
        <f>IF(($U71+$W71+$Y71+$AA71+$AC71)=0,0,W71/($U71+$W71+$Y71+$AA71+$AC71))</f>
        <v>0.40179993628544125</v>
      </c>
      <c r="Y71" s="68">
        <v>6270</v>
      </c>
      <c r="Z71" s="17">
        <f>IF(($U71+$W71+$Y71+$AA71+$AC71)=0,0,Y71/($U71+$W71+$Y71+$AA71+$AC71))</f>
        <v>0.49936285441223321</v>
      </c>
      <c r="AA71" s="68">
        <v>716</v>
      </c>
      <c r="AB71" s="17">
        <f>IF(($U71+$W71+$Y71+$AA71+$AC71)=0,0,AA71/($U71+$W71+$Y71+$AA71+$AC71))</f>
        <v>5.702453010512902E-2</v>
      </c>
      <c r="AC71" s="68">
        <v>70</v>
      </c>
      <c r="AD71" s="77">
        <f>IF(($U71+$W71+$Y71+$AA71+$AC71)=0,0,AC71/($U71+$W71+$Y71+$AA71+$AC71))</f>
        <v>5.5750238929595415E-3</v>
      </c>
    </row>
    <row r="72" spans="1:30" ht="12.75" customHeight="1" x14ac:dyDescent="0.2">
      <c r="A72" s="29">
        <v>1989</v>
      </c>
      <c r="B72" s="56">
        <f t="shared" si="28"/>
        <v>12890</v>
      </c>
      <c r="C72" s="62">
        <v>335</v>
      </c>
      <c r="D72" s="17">
        <f>IF($B72=0,0,C72/$B72)</f>
        <v>2.5989138867339022E-2</v>
      </c>
      <c r="E72" s="68">
        <v>11105</v>
      </c>
      <c r="F72" s="17">
        <f>IF($B72=0,0,E72/$B72)</f>
        <v>0.86152055857253684</v>
      </c>
      <c r="G72" s="69">
        <v>1433</v>
      </c>
      <c r="H72" s="17">
        <f>IF($B72=0,0,G72/$B72)</f>
        <v>0.11117145073700543</v>
      </c>
      <c r="I72" s="68">
        <v>1</v>
      </c>
      <c r="J72" s="73">
        <f>IF($B72=0,0,I72/$B72)</f>
        <v>7.757951900698215E-5</v>
      </c>
      <c r="K72" s="68">
        <v>1</v>
      </c>
      <c r="L72" s="73">
        <f>IF($B72=0,0,K72/$B72)</f>
        <v>7.757951900698215E-5</v>
      </c>
      <c r="M72" s="68">
        <v>11</v>
      </c>
      <c r="N72" s="73">
        <f>IF($B72=0,0,M72/$B72)</f>
        <v>8.5337470907680373E-4</v>
      </c>
      <c r="O72" s="68">
        <v>3</v>
      </c>
      <c r="P72" s="73">
        <f>IF($B72=0,0,O72/$B72)</f>
        <v>2.3273855702094648E-4</v>
      </c>
      <c r="Q72" s="68">
        <v>1</v>
      </c>
      <c r="R72" s="75">
        <f>IF($B72=0,0,Q72/$B72)</f>
        <v>7.757951900698215E-5</v>
      </c>
      <c r="S72" s="46">
        <v>0.78400000000000003</v>
      </c>
      <c r="T72" s="18">
        <v>0.66900000000000004</v>
      </c>
      <c r="U72" s="72">
        <v>786</v>
      </c>
      <c r="V72" s="17">
        <f>IF(($U72+$W72+$Y72+$AA72+$AC72)=0,0,U72/($U72+$W72+$Y72+$AA72+$AC72))</f>
        <v>5.2434956637758504E-2</v>
      </c>
      <c r="W72" s="68">
        <v>6403</v>
      </c>
      <c r="X72" s="17">
        <f>IF(($U72+$W72+$Y72+$AA72+$AC72)=0,0,W72/($U72+$W72+$Y72+$AA72+$AC72))</f>
        <v>0.42715143428952634</v>
      </c>
      <c r="Y72" s="68">
        <v>7097</v>
      </c>
      <c r="Z72" s="17">
        <f>IF(($U72+$W72+$Y72+$AA72+$AC72)=0,0,Y72/($U72+$W72+$Y72+$AA72+$AC72))</f>
        <v>0.47344896597731823</v>
      </c>
      <c r="AA72" s="68">
        <v>644</v>
      </c>
      <c r="AB72" s="17">
        <f>IF(($U72+$W72+$Y72+$AA72+$AC72)=0,0,AA72/($U72+$W72+$Y72+$AA72+$AC72))</f>
        <v>4.2961974649766511E-2</v>
      </c>
      <c r="AC72" s="68">
        <v>60</v>
      </c>
      <c r="AD72" s="77">
        <f>IF(($U72+$W72+$Y72+$AA72+$AC72)=0,0,AC72/($U72+$W72+$Y72+$AA72+$AC72))</f>
        <v>4.0026684456304206E-3</v>
      </c>
    </row>
    <row r="73" spans="1:30" ht="12.75" customHeight="1" x14ac:dyDescent="0.2">
      <c r="A73" s="30"/>
      <c r="B73" s="31"/>
      <c r="C73" s="63"/>
      <c r="D73" s="19"/>
      <c r="E73" s="21"/>
      <c r="F73" s="19"/>
      <c r="G73" s="22"/>
      <c r="H73" s="19"/>
      <c r="I73" s="21"/>
      <c r="J73" s="74"/>
      <c r="K73" s="21"/>
      <c r="L73" s="74"/>
      <c r="M73" s="21"/>
      <c r="N73" s="74"/>
      <c r="O73" s="21"/>
      <c r="P73" s="74"/>
      <c r="Q73" s="21"/>
      <c r="R73" s="76"/>
      <c r="S73" s="47"/>
      <c r="T73" s="20"/>
      <c r="U73" s="42"/>
      <c r="V73" s="19"/>
      <c r="W73" s="21"/>
      <c r="X73" s="19"/>
      <c r="Y73" s="21"/>
      <c r="Z73" s="19"/>
      <c r="AA73" s="21"/>
      <c r="AB73" s="19"/>
      <c r="AC73" s="21"/>
      <c r="AD73" s="78"/>
    </row>
    <row r="74" spans="1:30" ht="12.75" customHeight="1" x14ac:dyDescent="0.2">
      <c r="A74" s="29">
        <v>1990</v>
      </c>
      <c r="B74" s="56">
        <f>C74+E74+G74+I74+K74+M74+O74+Q74</f>
        <v>12345</v>
      </c>
      <c r="C74" s="62">
        <v>255</v>
      </c>
      <c r="D74" s="17">
        <f t="shared" ref="D74:D79" si="29">IF($B74=0,0,C74/$B74)</f>
        <v>2.0656136087484813E-2</v>
      </c>
      <c r="E74" s="68">
        <v>10172</v>
      </c>
      <c r="F74" s="17">
        <f t="shared" ref="F74:F79" si="30">IF($B74=0,0,E74/$B74)</f>
        <v>0.82397731875253144</v>
      </c>
      <c r="G74" s="69">
        <v>1906</v>
      </c>
      <c r="H74" s="17">
        <f t="shared" ref="H74:H79" si="31">IF($B74=0,0,G74/$B74)</f>
        <v>0.15439449169704333</v>
      </c>
      <c r="I74" s="68"/>
      <c r="J74" s="73"/>
      <c r="K74" s="68">
        <v>1</v>
      </c>
      <c r="L74" s="73">
        <f t="shared" ref="L74:L79" si="32">IF($B74=0,0,K74/$B74)</f>
        <v>8.1004455245038483E-5</v>
      </c>
      <c r="M74" s="68">
        <v>11</v>
      </c>
      <c r="N74" s="73">
        <f t="shared" ref="N74:N79" si="33">IF($B74=0,0,M74/$B74)</f>
        <v>8.9104900769542328E-4</v>
      </c>
      <c r="O74" s="68"/>
      <c r="P74" s="73"/>
      <c r="Q74" s="68"/>
      <c r="R74" s="75"/>
      <c r="S74" s="46">
        <v>0.86699999999999999</v>
      </c>
      <c r="T74" s="18">
        <v>0.74299999999999999</v>
      </c>
      <c r="U74" s="72">
        <v>1164</v>
      </c>
      <c r="V74" s="17">
        <f t="shared" ref="V74:V79" si="34">IF(($U74+$W74+$Y74+$AA74+$AC74)=0,0,U74/($U74+$W74+$Y74+$AA74+$AC74))</f>
        <v>7.4548482131420526E-2</v>
      </c>
      <c r="W74" s="68">
        <v>7133</v>
      </c>
      <c r="X74" s="17">
        <f t="shared" ref="X74:X79" si="35">IF(($U74+$W74+$Y74+$AA74+$AC74)=0,0,W74/($U74+$W74+$Y74+$AA74+$AC74))</f>
        <v>0.45683361086204688</v>
      </c>
      <c r="Y74" s="68">
        <v>6799</v>
      </c>
      <c r="Z74" s="17">
        <f t="shared" ref="Z74:Z79" si="36">IF(($U74+$W74+$Y74+$AA74+$AC74)=0,0,Y74/($U74+$W74+$Y74+$AA74+$AC74))</f>
        <v>0.43544255155629563</v>
      </c>
      <c r="AA74" s="68">
        <v>480</v>
      </c>
      <c r="AB74" s="17">
        <f t="shared" ref="AB74:AB79" si="37">IF(($U74+$W74+$Y74+$AA74+$AC74)=0,0,AA74/($U74+$W74+$Y74+$AA74+$AC74))</f>
        <v>3.0741642116049701E-2</v>
      </c>
      <c r="AC74" s="68">
        <v>38</v>
      </c>
      <c r="AD74" s="77">
        <f t="shared" ref="AD74:AD79" si="38">IF(($U74+$W74+$Y74+$AA74+$AC74)=0,0,AC74/($U74+$W74+$Y74+$AA74+$AC74))</f>
        <v>2.4337133341872678E-3</v>
      </c>
    </row>
    <row r="75" spans="1:30" ht="12.75" customHeight="1" x14ac:dyDescent="0.2">
      <c r="A75" s="29">
        <v>1991</v>
      </c>
      <c r="B75" s="56">
        <f>C75+E75+G75+I75+K75+M75+O75+Q75</f>
        <v>12919</v>
      </c>
      <c r="C75" s="62">
        <v>289</v>
      </c>
      <c r="D75" s="17">
        <f t="shared" si="29"/>
        <v>2.2370152488582706E-2</v>
      </c>
      <c r="E75" s="68">
        <v>10193</v>
      </c>
      <c r="F75" s="17">
        <f t="shared" si="30"/>
        <v>0.78899295611115416</v>
      </c>
      <c r="G75" s="69">
        <v>2427</v>
      </c>
      <c r="H75" s="17">
        <f t="shared" si="31"/>
        <v>0.18786283768093506</v>
      </c>
      <c r="I75" s="68"/>
      <c r="J75" s="73"/>
      <c r="K75" s="68">
        <v>1</v>
      </c>
      <c r="L75" s="73">
        <f t="shared" si="32"/>
        <v>7.740537193281214E-5</v>
      </c>
      <c r="M75" s="68">
        <v>9</v>
      </c>
      <c r="N75" s="73">
        <f t="shared" si="33"/>
        <v>6.9664834739530926E-4</v>
      </c>
      <c r="O75" s="68"/>
      <c r="P75" s="73"/>
      <c r="Q75" s="68"/>
      <c r="R75" s="75"/>
      <c r="S75" s="46">
        <v>0.92400000000000004</v>
      </c>
      <c r="T75" s="18">
        <v>0.79800000000000004</v>
      </c>
      <c r="U75" s="72">
        <v>1347</v>
      </c>
      <c r="V75" s="17">
        <f t="shared" si="34"/>
        <v>8.0509234355388204E-2</v>
      </c>
      <c r="W75" s="68">
        <v>7363</v>
      </c>
      <c r="X75" s="17">
        <f t="shared" si="35"/>
        <v>0.44008128623513237</v>
      </c>
      <c r="Y75" s="68">
        <v>7355</v>
      </c>
      <c r="Z75" s="17">
        <f t="shared" si="36"/>
        <v>0.43960313191082423</v>
      </c>
      <c r="AA75" s="68">
        <v>611</v>
      </c>
      <c r="AB75" s="17">
        <f t="shared" si="37"/>
        <v>3.651903651903652E-2</v>
      </c>
      <c r="AC75" s="68">
        <v>55</v>
      </c>
      <c r="AD75" s="77">
        <f t="shared" si="38"/>
        <v>3.2873109796186721E-3</v>
      </c>
    </row>
    <row r="76" spans="1:30" ht="12.75" customHeight="1" x14ac:dyDescent="0.2">
      <c r="A76" s="29">
        <v>1992</v>
      </c>
      <c r="B76" s="56">
        <f>C76+E76+G76+I76+K76+M76+O76+Q76</f>
        <v>13816</v>
      </c>
      <c r="C76" s="62">
        <v>286</v>
      </c>
      <c r="D76" s="17">
        <f t="shared" si="29"/>
        <v>2.0700636942675158E-2</v>
      </c>
      <c r="E76" s="68">
        <v>10315</v>
      </c>
      <c r="F76" s="17">
        <f t="shared" si="30"/>
        <v>0.74659814707585404</v>
      </c>
      <c r="G76" s="69">
        <v>3203</v>
      </c>
      <c r="H76" s="17">
        <f t="shared" si="31"/>
        <v>0.2318326577880718</v>
      </c>
      <c r="I76" s="68">
        <v>4</v>
      </c>
      <c r="J76" s="73">
        <f>IF($B76=0,0,I76/$B76)</f>
        <v>2.8951939779965256E-4</v>
      </c>
      <c r="K76" s="68">
        <v>1</v>
      </c>
      <c r="L76" s="73">
        <f t="shared" si="32"/>
        <v>7.2379849449913139E-5</v>
      </c>
      <c r="M76" s="68">
        <v>7</v>
      </c>
      <c r="N76" s="73">
        <f t="shared" si="33"/>
        <v>5.0665894614939202E-4</v>
      </c>
      <c r="O76" s="68"/>
      <c r="P76" s="73"/>
      <c r="Q76" s="68"/>
      <c r="R76" s="75"/>
      <c r="S76" s="46">
        <v>0.95200000000000007</v>
      </c>
      <c r="T76" s="18">
        <v>0.84499999999999997</v>
      </c>
      <c r="U76" s="72">
        <v>1566</v>
      </c>
      <c r="V76" s="17">
        <f t="shared" si="34"/>
        <v>9.1290661070304299E-2</v>
      </c>
      <c r="W76" s="68">
        <v>7898</v>
      </c>
      <c r="X76" s="17">
        <f t="shared" si="35"/>
        <v>0.46041739535968285</v>
      </c>
      <c r="Y76" s="68">
        <v>7160</v>
      </c>
      <c r="Z76" s="17">
        <f t="shared" si="36"/>
        <v>0.41739535968287278</v>
      </c>
      <c r="AA76" s="68">
        <v>491</v>
      </c>
      <c r="AB76" s="17">
        <f t="shared" si="37"/>
        <v>2.862306167657689E-2</v>
      </c>
      <c r="AC76" s="68">
        <v>39</v>
      </c>
      <c r="AD76" s="77">
        <f t="shared" si="38"/>
        <v>2.2735222105631338E-3</v>
      </c>
    </row>
    <row r="77" spans="1:30" ht="12.75" customHeight="1" x14ac:dyDescent="0.2">
      <c r="A77" s="29">
        <v>1993</v>
      </c>
      <c r="B77" s="56">
        <f>C77+E77+G77+I77+K77+M77+O77+Q77</f>
        <v>15572</v>
      </c>
      <c r="C77" s="62">
        <v>326</v>
      </c>
      <c r="D77" s="17">
        <f t="shared" si="29"/>
        <v>2.0935011559208835E-2</v>
      </c>
      <c r="E77" s="68">
        <v>10377</v>
      </c>
      <c r="F77" s="17">
        <f t="shared" si="30"/>
        <v>0.66638838941690215</v>
      </c>
      <c r="G77" s="69">
        <v>4846</v>
      </c>
      <c r="H77" s="17">
        <f t="shared" si="31"/>
        <v>0.31119958900590805</v>
      </c>
      <c r="I77" s="68">
        <v>8</v>
      </c>
      <c r="J77" s="73">
        <f>IF($B77=0,0,I77/$B77)</f>
        <v>5.1374261494991009E-4</v>
      </c>
      <c r="K77" s="68">
        <v>3</v>
      </c>
      <c r="L77" s="73">
        <f t="shared" si="32"/>
        <v>1.926534806062163E-4</v>
      </c>
      <c r="M77" s="68">
        <v>12</v>
      </c>
      <c r="N77" s="73">
        <f t="shared" si="33"/>
        <v>7.7061392242486519E-4</v>
      </c>
      <c r="O77" s="68"/>
      <c r="P77" s="73"/>
      <c r="Q77" s="68"/>
      <c r="R77" s="75"/>
      <c r="S77" s="46">
        <v>0.95100000000000007</v>
      </c>
      <c r="T77" s="18">
        <v>0.81300000000000006</v>
      </c>
      <c r="U77" s="72">
        <v>1665</v>
      </c>
      <c r="V77" s="17">
        <f t="shared" si="34"/>
        <v>0.10212217860647693</v>
      </c>
      <c r="W77" s="68">
        <v>7831</v>
      </c>
      <c r="X77" s="17">
        <f t="shared" si="35"/>
        <v>0.48031157998037294</v>
      </c>
      <c r="Y77" s="68">
        <v>6461</v>
      </c>
      <c r="Z77" s="17">
        <f t="shared" si="36"/>
        <v>0.39628312070657506</v>
      </c>
      <c r="AA77" s="68">
        <v>322</v>
      </c>
      <c r="AB77" s="17">
        <f t="shared" si="37"/>
        <v>1.9749754661432778E-2</v>
      </c>
      <c r="AC77" s="68">
        <v>25</v>
      </c>
      <c r="AD77" s="77">
        <f t="shared" si="38"/>
        <v>1.5333660451422964E-3</v>
      </c>
    </row>
    <row r="78" spans="1:30" ht="12.75" customHeight="1" x14ac:dyDescent="0.2">
      <c r="A78" s="29">
        <v>1994</v>
      </c>
      <c r="B78" s="56">
        <f>C78+E78+G78+I78+K78+M78+O78+Q78</f>
        <v>16813</v>
      </c>
      <c r="C78" s="62">
        <v>416</v>
      </c>
      <c r="D78" s="17">
        <f t="shared" si="29"/>
        <v>2.4742758579670492E-2</v>
      </c>
      <c r="E78" s="68">
        <v>10895</v>
      </c>
      <c r="F78" s="17">
        <f t="shared" si="30"/>
        <v>0.64801046809016827</v>
      </c>
      <c r="G78" s="69">
        <v>5481</v>
      </c>
      <c r="H78" s="17">
        <f t="shared" si="31"/>
        <v>0.32599773984416819</v>
      </c>
      <c r="I78" s="68">
        <v>2</v>
      </c>
      <c r="J78" s="73">
        <f>IF($B78=0,0,I78/$B78)</f>
        <v>1.1895557009456968E-4</v>
      </c>
      <c r="K78" s="68">
        <v>1</v>
      </c>
      <c r="L78" s="73">
        <f t="shared" si="32"/>
        <v>5.9477785047284842E-5</v>
      </c>
      <c r="M78" s="68">
        <v>18</v>
      </c>
      <c r="N78" s="73">
        <f t="shared" si="33"/>
        <v>1.0706001308511271E-3</v>
      </c>
      <c r="O78" s="68"/>
      <c r="P78" s="73"/>
      <c r="Q78" s="68"/>
      <c r="R78" s="75"/>
      <c r="S78" s="46">
        <v>0.94300000000000006</v>
      </c>
      <c r="T78" s="18">
        <v>0.81900000000000006</v>
      </c>
      <c r="U78" s="72">
        <v>1610</v>
      </c>
      <c r="V78" s="17">
        <f t="shared" si="34"/>
        <v>9.5159288374017381E-2</v>
      </c>
      <c r="W78" s="68">
        <v>7648</v>
      </c>
      <c r="X78" s="17">
        <f t="shared" si="35"/>
        <v>0.45203617235061172</v>
      </c>
      <c r="Y78" s="68">
        <v>7160</v>
      </c>
      <c r="Z78" s="17">
        <f t="shared" si="36"/>
        <v>0.42319286009811452</v>
      </c>
      <c r="AA78" s="68">
        <v>455</v>
      </c>
      <c r="AB78" s="17">
        <f t="shared" si="37"/>
        <v>2.6892842366570129E-2</v>
      </c>
      <c r="AC78" s="68">
        <v>46</v>
      </c>
      <c r="AD78" s="77">
        <f t="shared" si="38"/>
        <v>2.718836810686211E-3</v>
      </c>
    </row>
    <row r="79" spans="1:30" ht="12.75" customHeight="1" x14ac:dyDescent="0.2">
      <c r="A79" s="29">
        <v>1995</v>
      </c>
      <c r="B79" s="56">
        <v>18139</v>
      </c>
      <c r="C79" s="62">
        <v>433</v>
      </c>
      <c r="D79" s="17">
        <f t="shared" si="29"/>
        <v>2.3871216715364685E-2</v>
      </c>
      <c r="E79" s="68">
        <v>11276</v>
      </c>
      <c r="F79" s="17">
        <f t="shared" si="30"/>
        <v>0.62164397155300732</v>
      </c>
      <c r="G79" s="69">
        <v>6414</v>
      </c>
      <c r="H79" s="17">
        <f t="shared" si="31"/>
        <v>0.35360273443960527</v>
      </c>
      <c r="I79" s="68">
        <v>1</v>
      </c>
      <c r="J79" s="73">
        <f>IF($B79=0,0,I79/$B79)</f>
        <v>5.5129830751419594E-5</v>
      </c>
      <c r="K79" s="68">
        <v>1</v>
      </c>
      <c r="L79" s="73">
        <f t="shared" si="32"/>
        <v>5.5129830751419594E-5</v>
      </c>
      <c r="M79" s="68">
        <v>13</v>
      </c>
      <c r="N79" s="73">
        <f t="shared" si="33"/>
        <v>7.1668779976845473E-4</v>
      </c>
      <c r="O79" s="68"/>
      <c r="P79" s="73"/>
      <c r="Q79" s="68"/>
      <c r="R79" s="75"/>
      <c r="S79" s="46">
        <v>0.94700000000000006</v>
      </c>
      <c r="T79" s="18">
        <v>0.82200000000000006</v>
      </c>
      <c r="U79" s="72">
        <v>1879</v>
      </c>
      <c r="V79" s="17">
        <f t="shared" si="34"/>
        <v>0.10787071588495321</v>
      </c>
      <c r="W79" s="68">
        <v>8174</v>
      </c>
      <c r="X79" s="17">
        <f t="shared" si="35"/>
        <v>0.46925770710144094</v>
      </c>
      <c r="Y79" s="68">
        <v>6981</v>
      </c>
      <c r="Z79" s="17">
        <f t="shared" si="36"/>
        <v>0.40076927492967451</v>
      </c>
      <c r="AA79" s="68">
        <v>354</v>
      </c>
      <c r="AB79" s="17">
        <f t="shared" si="37"/>
        <v>2.0322636201848557E-2</v>
      </c>
      <c r="AC79" s="68">
        <v>31</v>
      </c>
      <c r="AD79" s="77">
        <f t="shared" si="38"/>
        <v>1.7796658820827833E-3</v>
      </c>
    </row>
    <row r="80" spans="1:30" ht="12.75" customHeight="1" x14ac:dyDescent="0.2">
      <c r="A80" s="29">
        <v>1996</v>
      </c>
      <c r="B80" s="56">
        <v>19689</v>
      </c>
      <c r="C80" s="62">
        <v>431</v>
      </c>
      <c r="D80" s="17">
        <v>2.4E-2</v>
      </c>
      <c r="E80" s="68">
        <v>10964</v>
      </c>
      <c r="F80" s="17">
        <v>0.60399999999999998</v>
      </c>
      <c r="G80" s="69">
        <v>6735</v>
      </c>
      <c r="H80" s="17">
        <v>0.371</v>
      </c>
      <c r="I80" s="68">
        <v>1</v>
      </c>
      <c r="J80" s="73">
        <v>0</v>
      </c>
      <c r="K80" s="68">
        <v>1</v>
      </c>
      <c r="L80" s="73">
        <v>0</v>
      </c>
      <c r="M80" s="68">
        <v>7</v>
      </c>
      <c r="N80" s="73">
        <v>0</v>
      </c>
      <c r="O80" s="68"/>
      <c r="P80" s="73"/>
      <c r="Q80" s="68"/>
      <c r="R80" s="75"/>
      <c r="S80" s="46">
        <v>0.95499999999999996</v>
      </c>
      <c r="T80" s="18">
        <v>0.81100000000000005</v>
      </c>
      <c r="U80" s="72">
        <v>2230</v>
      </c>
      <c r="V80" s="17">
        <v>0.128</v>
      </c>
      <c r="W80" s="68">
        <v>8417</v>
      </c>
      <c r="X80" s="17">
        <v>0.48199999999999998</v>
      </c>
      <c r="Y80" s="68">
        <v>6519</v>
      </c>
      <c r="Z80" s="17">
        <v>0.373</v>
      </c>
      <c r="AA80" s="68">
        <v>271</v>
      </c>
      <c r="AB80" s="17">
        <v>1.6E-2</v>
      </c>
      <c r="AC80" s="68">
        <v>23</v>
      </c>
      <c r="AD80" s="77">
        <v>1E-3</v>
      </c>
    </row>
    <row r="81" spans="1:30" ht="12.75" customHeight="1" x14ac:dyDescent="0.2">
      <c r="A81" s="29">
        <v>1997</v>
      </c>
      <c r="B81" s="56">
        <v>18614</v>
      </c>
      <c r="C81" s="62">
        <v>473</v>
      </c>
      <c r="D81" s="17">
        <v>2.5000000000000001E-2</v>
      </c>
      <c r="E81" s="68">
        <v>10906</v>
      </c>
      <c r="F81" s="17">
        <v>0.58599999999999997</v>
      </c>
      <c r="G81" s="69">
        <v>7228</v>
      </c>
      <c r="H81" s="17">
        <v>0.38800000000000001</v>
      </c>
      <c r="I81" s="68">
        <v>1</v>
      </c>
      <c r="J81" s="73">
        <v>0</v>
      </c>
      <c r="K81" s="68">
        <v>1</v>
      </c>
      <c r="L81" s="73">
        <v>0</v>
      </c>
      <c r="M81" s="68">
        <v>6</v>
      </c>
      <c r="N81" s="73">
        <v>0</v>
      </c>
      <c r="O81" s="68">
        <v>1</v>
      </c>
      <c r="P81" s="73">
        <v>0</v>
      </c>
      <c r="Q81" s="68"/>
      <c r="R81" s="75"/>
      <c r="S81" s="46">
        <v>0.95400000000000007</v>
      </c>
      <c r="T81" s="18">
        <v>0.82</v>
      </c>
      <c r="U81" s="72">
        <v>2416</v>
      </c>
      <c r="V81" s="17">
        <v>0.13900000000000001</v>
      </c>
      <c r="W81" s="68">
        <v>8603</v>
      </c>
      <c r="X81" s="17">
        <v>0.49399999999999999</v>
      </c>
      <c r="Y81" s="68">
        <v>6160</v>
      </c>
      <c r="Z81" s="17">
        <v>0.35399999999999998</v>
      </c>
      <c r="AA81" s="68">
        <v>206</v>
      </c>
      <c r="AB81" s="17">
        <v>1.2E-2</v>
      </c>
      <c r="AC81" s="68">
        <v>14</v>
      </c>
      <c r="AD81" s="77">
        <v>1E-3</v>
      </c>
    </row>
    <row r="82" spans="1:30" ht="12.75" customHeight="1" x14ac:dyDescent="0.2">
      <c r="A82" s="29">
        <v>1998</v>
      </c>
      <c r="B82" s="56">
        <v>19955</v>
      </c>
      <c r="C82" s="62">
        <v>662</v>
      </c>
      <c r="D82" s="17">
        <v>3.3000000000000002E-2</v>
      </c>
      <c r="E82" s="68">
        <v>11912</v>
      </c>
      <c r="F82" s="17">
        <v>0.59699999999999998</v>
      </c>
      <c r="G82" s="69">
        <v>7374</v>
      </c>
      <c r="H82" s="17">
        <v>0.37</v>
      </c>
      <c r="I82" s="68">
        <v>1</v>
      </c>
      <c r="J82" s="73">
        <v>0</v>
      </c>
      <c r="K82" s="68">
        <v>1</v>
      </c>
      <c r="L82" s="73">
        <v>0</v>
      </c>
      <c r="M82" s="68">
        <v>6</v>
      </c>
      <c r="N82" s="73">
        <v>0</v>
      </c>
      <c r="O82" s="68"/>
      <c r="P82" s="73"/>
      <c r="Q82" s="68"/>
      <c r="R82" s="75"/>
      <c r="S82" s="46">
        <v>0.95700000000000007</v>
      </c>
      <c r="T82" s="18">
        <v>0.83200000000000007</v>
      </c>
      <c r="U82" s="72">
        <v>2230</v>
      </c>
      <c r="V82" s="17">
        <v>0.12</v>
      </c>
      <c r="W82" s="68">
        <v>8926</v>
      </c>
      <c r="X82" s="17">
        <v>0.47800000000000004</v>
      </c>
      <c r="Y82" s="68">
        <v>7189</v>
      </c>
      <c r="Z82" s="17">
        <v>0.38500000000000001</v>
      </c>
      <c r="AA82" s="68">
        <v>290</v>
      </c>
      <c r="AB82" s="17">
        <v>1.6E-2</v>
      </c>
      <c r="AC82" s="68">
        <v>23</v>
      </c>
      <c r="AD82" s="77">
        <v>1E-3</v>
      </c>
    </row>
    <row r="83" spans="1:30" ht="12.75" customHeight="1" x14ac:dyDescent="0.2">
      <c r="A83" s="30">
        <v>1999</v>
      </c>
      <c r="B83" s="31">
        <v>21314</v>
      </c>
      <c r="C83" s="63">
        <v>660</v>
      </c>
      <c r="D83" s="19">
        <v>3.2000000000000001E-2</v>
      </c>
      <c r="E83" s="21">
        <v>11901</v>
      </c>
      <c r="F83" s="19">
        <v>0.58199999999999996</v>
      </c>
      <c r="G83" s="22">
        <v>7880</v>
      </c>
      <c r="H83" s="19">
        <v>0.38500000000000001</v>
      </c>
      <c r="I83" s="21">
        <v>2</v>
      </c>
      <c r="J83" s="74">
        <v>0</v>
      </c>
      <c r="K83" s="21"/>
      <c r="L83" s="74"/>
      <c r="M83" s="21">
        <v>5</v>
      </c>
      <c r="N83" s="74">
        <v>0</v>
      </c>
      <c r="O83" s="21"/>
      <c r="P83" s="73"/>
      <c r="Q83" s="21"/>
      <c r="R83" s="76"/>
      <c r="S83" s="47">
        <v>0.95199999999999996</v>
      </c>
      <c r="T83" s="20">
        <v>0.83499999999999996</v>
      </c>
      <c r="U83" s="42">
        <v>2231</v>
      </c>
      <c r="V83" s="19">
        <v>0.115</v>
      </c>
      <c r="W83" s="21">
        <v>9259</v>
      </c>
      <c r="X83" s="19">
        <v>0.47799999999999998</v>
      </c>
      <c r="Y83" s="21">
        <v>7508</v>
      </c>
      <c r="Z83" s="19">
        <v>0.38800000000000001</v>
      </c>
      <c r="AA83" s="21">
        <v>331</v>
      </c>
      <c r="AB83" s="19">
        <v>1.7000000000000001E-2</v>
      </c>
      <c r="AC83" s="21">
        <v>25</v>
      </c>
      <c r="AD83" s="78">
        <v>1E-3</v>
      </c>
    </row>
    <row r="84" spans="1:30" ht="12.75" customHeight="1" x14ac:dyDescent="0.2">
      <c r="A84" s="184"/>
      <c r="B84" s="185"/>
      <c r="C84" s="186"/>
      <c r="D84" s="187"/>
      <c r="E84" s="188"/>
      <c r="F84" s="187"/>
      <c r="G84" s="189"/>
      <c r="H84" s="187"/>
      <c r="I84" s="188"/>
      <c r="J84" s="190"/>
      <c r="K84" s="188"/>
      <c r="L84" s="190"/>
      <c r="M84" s="188"/>
      <c r="N84" s="190"/>
      <c r="O84" s="188"/>
      <c r="P84" s="190"/>
      <c r="Q84" s="188"/>
      <c r="R84" s="191"/>
      <c r="S84" s="47"/>
      <c r="T84" s="20"/>
      <c r="U84" s="42"/>
      <c r="V84" s="19"/>
      <c r="W84" s="21"/>
      <c r="X84" s="19"/>
      <c r="Y84" s="21"/>
      <c r="Z84" s="19"/>
      <c r="AA84" s="21"/>
      <c r="AB84" s="19"/>
      <c r="AC84" s="21"/>
      <c r="AD84" s="78"/>
    </row>
    <row r="85" spans="1:30" ht="12.75" customHeight="1" x14ac:dyDescent="0.2">
      <c r="A85" s="177">
        <v>2000</v>
      </c>
      <c r="B85" s="178">
        <v>21689</v>
      </c>
      <c r="C85" s="179">
        <v>684</v>
      </c>
      <c r="D85" s="180">
        <v>3.3000000000000002E-2</v>
      </c>
      <c r="E85" s="153">
        <v>11906</v>
      </c>
      <c r="F85" s="180">
        <v>0.57299999999999995</v>
      </c>
      <c r="G85" s="153">
        <v>8199</v>
      </c>
      <c r="H85" s="180">
        <v>0.39400000000000002</v>
      </c>
      <c r="I85" s="153">
        <v>1</v>
      </c>
      <c r="J85" s="181">
        <v>0</v>
      </c>
      <c r="K85" s="182">
        <v>1</v>
      </c>
      <c r="L85" s="181">
        <v>0</v>
      </c>
      <c r="M85" s="182">
        <v>5</v>
      </c>
      <c r="N85" s="181">
        <v>0</v>
      </c>
      <c r="O85" s="182"/>
      <c r="P85" s="144"/>
      <c r="Q85" s="182"/>
      <c r="R85" s="183"/>
      <c r="S85" s="48">
        <v>0.95499999999999996</v>
      </c>
      <c r="T85" s="49">
        <v>0.84</v>
      </c>
      <c r="U85" s="43">
        <v>2238</v>
      </c>
      <c r="V85" s="23">
        <v>0.112</v>
      </c>
      <c r="W85" s="24">
        <v>9280</v>
      </c>
      <c r="X85" s="23">
        <v>0.46300000000000002</v>
      </c>
      <c r="Y85" s="24">
        <v>8088</v>
      </c>
      <c r="Z85" s="23">
        <v>0.40400000000000003</v>
      </c>
      <c r="AA85" s="24">
        <v>393</v>
      </c>
      <c r="AB85" s="23">
        <v>0.02</v>
      </c>
      <c r="AC85" s="24">
        <v>35</v>
      </c>
      <c r="AD85" s="78">
        <v>2E-3</v>
      </c>
    </row>
    <row r="86" spans="1:30" ht="12.75" customHeight="1" x14ac:dyDescent="0.2">
      <c r="A86" s="29">
        <v>2001</v>
      </c>
      <c r="B86" s="32">
        <v>20972</v>
      </c>
      <c r="C86" s="43">
        <v>717</v>
      </c>
      <c r="D86" s="17">
        <v>3.6000000000000004E-2</v>
      </c>
      <c r="E86" s="24">
        <v>11503</v>
      </c>
      <c r="F86" s="17">
        <v>0.57100000000000006</v>
      </c>
      <c r="G86" s="24">
        <v>7909</v>
      </c>
      <c r="H86" s="17">
        <v>0.39299999999999996</v>
      </c>
      <c r="I86" s="21">
        <v>1</v>
      </c>
      <c r="J86" s="73">
        <v>0</v>
      </c>
      <c r="K86" s="68">
        <v>1</v>
      </c>
      <c r="L86" s="73">
        <v>0</v>
      </c>
      <c r="M86" s="68">
        <v>2</v>
      </c>
      <c r="N86" s="73">
        <v>0</v>
      </c>
      <c r="O86" s="68"/>
      <c r="P86" s="73"/>
      <c r="Q86" s="68"/>
      <c r="R86" s="75"/>
      <c r="S86" s="46">
        <v>0.95499999999999996</v>
      </c>
      <c r="T86" s="18">
        <v>0.83</v>
      </c>
      <c r="U86" s="43">
        <v>2023</v>
      </c>
      <c r="V86" s="17">
        <v>0.10400000000000001</v>
      </c>
      <c r="W86" s="24">
        <v>8651</v>
      </c>
      <c r="X86" s="17">
        <v>0.44600000000000001</v>
      </c>
      <c r="Y86" s="24">
        <v>8104</v>
      </c>
      <c r="Z86" s="17">
        <v>0.41799999999999998</v>
      </c>
      <c r="AA86" s="24">
        <v>538</v>
      </c>
      <c r="AB86" s="17">
        <v>2.7999999999999997E-2</v>
      </c>
      <c r="AC86" s="68">
        <v>70</v>
      </c>
      <c r="AD86" s="78">
        <v>4.0000000000000001E-3</v>
      </c>
    </row>
    <row r="87" spans="1:30" ht="12.75" customHeight="1" x14ac:dyDescent="0.2">
      <c r="A87" s="29">
        <v>2002</v>
      </c>
      <c r="B87" s="32">
        <v>21961</v>
      </c>
      <c r="C87" s="43">
        <v>806</v>
      </c>
      <c r="D87" s="17">
        <v>3.7999999999999999E-2</v>
      </c>
      <c r="E87" s="24">
        <v>12334</v>
      </c>
      <c r="F87" s="17">
        <v>0.58299999999999996</v>
      </c>
      <c r="G87" s="24">
        <v>8004</v>
      </c>
      <c r="H87" s="17">
        <v>0.379</v>
      </c>
      <c r="I87" s="21"/>
      <c r="J87" s="73"/>
      <c r="K87" s="68"/>
      <c r="L87" s="73"/>
      <c r="M87" s="68"/>
      <c r="N87" s="73"/>
      <c r="O87" s="68"/>
      <c r="P87" s="73"/>
      <c r="Q87" s="68"/>
      <c r="R87" s="75"/>
      <c r="S87" s="50">
        <v>0.96</v>
      </c>
      <c r="T87" s="27">
        <v>0.83799999999999997</v>
      </c>
      <c r="U87" s="44">
        <v>1806</v>
      </c>
      <c r="V87" s="25">
        <v>0.09</v>
      </c>
      <c r="W87" s="26">
        <v>8456</v>
      </c>
      <c r="X87" s="25">
        <v>0.41899999999999998</v>
      </c>
      <c r="Y87" s="26">
        <v>9047</v>
      </c>
      <c r="Z87" s="25">
        <v>0.44900000000000001</v>
      </c>
      <c r="AA87" s="26">
        <v>856</v>
      </c>
      <c r="AB87" s="25">
        <v>3.6999999999999998E-2</v>
      </c>
      <c r="AC87" s="26">
        <v>104</v>
      </c>
      <c r="AD87" s="79">
        <v>5.0000000000000001E-3</v>
      </c>
    </row>
    <row r="88" spans="1:30" ht="12.75" customHeight="1" x14ac:dyDescent="0.2">
      <c r="A88" s="112">
        <v>2003</v>
      </c>
      <c r="B88" s="114">
        <v>21155</v>
      </c>
      <c r="C88" s="146">
        <v>608</v>
      </c>
      <c r="D88" s="147">
        <v>0.03</v>
      </c>
      <c r="E88" s="148">
        <v>11580</v>
      </c>
      <c r="F88" s="147">
        <v>0.56999999999999995</v>
      </c>
      <c r="G88" s="148">
        <v>8108</v>
      </c>
      <c r="H88" s="147">
        <v>0.39899999999999997</v>
      </c>
      <c r="I88" s="149">
        <v>9</v>
      </c>
      <c r="J88" s="150">
        <v>0</v>
      </c>
      <c r="K88" s="151"/>
      <c r="L88" s="150"/>
      <c r="M88" s="151"/>
      <c r="N88" s="150"/>
      <c r="O88" s="151"/>
      <c r="P88" s="150"/>
      <c r="Q88" s="151"/>
      <c r="R88" s="152"/>
      <c r="S88" s="89">
        <v>0.95499999999999996</v>
      </c>
      <c r="T88" s="90">
        <v>0.82200000000000006</v>
      </c>
      <c r="U88" s="87">
        <v>1939</v>
      </c>
      <c r="V88" s="91">
        <v>9.6000000000000002E-2</v>
      </c>
      <c r="W88" s="88">
        <v>8723</v>
      </c>
      <c r="X88" s="91">
        <v>0.43099999999999999</v>
      </c>
      <c r="Y88" s="88">
        <v>8456</v>
      </c>
      <c r="Z88" s="91">
        <v>0.41699999999999998</v>
      </c>
      <c r="AA88" s="88">
        <v>1035</v>
      </c>
      <c r="AB88" s="91">
        <v>5.0999999999999997E-2</v>
      </c>
      <c r="AC88" s="88">
        <v>109</v>
      </c>
      <c r="AD88" s="92">
        <v>5.0000000000000001E-3</v>
      </c>
    </row>
    <row r="89" spans="1:30" ht="12.75" customHeight="1" x14ac:dyDescent="0.2">
      <c r="A89" s="139">
        <v>2004</v>
      </c>
      <c r="B89" s="140">
        <v>19874</v>
      </c>
      <c r="C89" s="95">
        <v>585</v>
      </c>
      <c r="D89" s="98">
        <f>C89/(C89+E89+G89+I89+K89+M89+O89+Q89)</f>
        <v>3.0610643085134216E-2</v>
      </c>
      <c r="E89" s="97">
        <v>10986</v>
      </c>
      <c r="F89" s="98">
        <f>E89/(C89+E89+G89+I89+K89+M89+O89+Q89)</f>
        <v>0.57485217937313593</v>
      </c>
      <c r="G89" s="97">
        <v>7458</v>
      </c>
      <c r="H89" s="98">
        <f>G89/(+C89+E89+G89+I89+K89+M89+O89+Q89)</f>
        <v>0.39024645492124954</v>
      </c>
      <c r="I89" s="141">
        <v>80</v>
      </c>
      <c r="J89" s="142">
        <f>I89/(+C89+E89+G89+I89+K89+M89+O89+Q89)</f>
        <v>4.1860708492491234E-3</v>
      </c>
      <c r="K89" s="143">
        <v>1</v>
      </c>
      <c r="L89" s="142">
        <f>K89/(+C89+E89+G89+I89+K89+M89+O89+Q89)</f>
        <v>5.2325885615614045E-5</v>
      </c>
      <c r="M89" s="143">
        <v>1</v>
      </c>
      <c r="N89" s="142">
        <f>M89/(+C89+E89+G89+I89+K89+M89+O89+Q89)</f>
        <v>5.2325885615614045E-5</v>
      </c>
      <c r="O89" s="143"/>
      <c r="P89" s="144"/>
      <c r="Q89" s="143"/>
      <c r="R89" s="145"/>
      <c r="S89" s="104">
        <v>0.96299999999999997</v>
      </c>
      <c r="T89" s="105">
        <v>0.83699999999999997</v>
      </c>
      <c r="U89" s="87">
        <v>1888</v>
      </c>
      <c r="V89" s="83">
        <f>IF(($U89+$W89+$Y89+$AA89+$AC89)=0,0,U89/($U89+$W89+$Y89+$AA89+$AC89))</f>
        <v>9.8884407898182577E-2</v>
      </c>
      <c r="W89" s="88">
        <v>7963</v>
      </c>
      <c r="X89" s="83">
        <f>IF(($U89+$W89+$Y89+$AA89+$AC89)=0,0,W89/($U89+$W89+$Y89+$AA89+$AC89))</f>
        <v>0.41706384538836222</v>
      </c>
      <c r="Y89" s="88">
        <v>7772</v>
      </c>
      <c r="Z89" s="83">
        <f>IF(($U89+$W89+$Y89+$AA89+$AC89)=0,0,Y89/($U89+$W89+$Y89+$AA89+$AC89))</f>
        <v>0.40706017912323889</v>
      </c>
      <c r="AA89" s="88">
        <v>1315</v>
      </c>
      <c r="AB89" s="83">
        <f>IF(($U89+$W89+$Y89+$AA89+$AC89)=0,0,AA89/($U89+$W89+$Y89+$AA89+$AC89))</f>
        <v>6.8873409102812547E-2</v>
      </c>
      <c r="AC89" s="88">
        <v>155</v>
      </c>
      <c r="AD89" s="94">
        <f>IF(($U89+$W89+$Y89+$AA89+$AC89)=0,0,AC89/($U89+$W89+$Y89+$AA89+$AC89))</f>
        <v>8.11815848740376E-3</v>
      </c>
    </row>
    <row r="90" spans="1:30" ht="12.75" customHeight="1" x14ac:dyDescent="0.2">
      <c r="A90" s="113">
        <v>2005</v>
      </c>
      <c r="B90" s="115">
        <v>20193</v>
      </c>
      <c r="C90" s="100">
        <v>602</v>
      </c>
      <c r="D90" s="101">
        <f>C90/(C90+E90+G90+I90+K90+M90+O90+Q90)</f>
        <v>3.0952748213275746E-2</v>
      </c>
      <c r="E90" s="102">
        <v>11133</v>
      </c>
      <c r="F90" s="101">
        <f>E90/(C90+E90+G90+I90+K90+M90+O90+Q90)</f>
        <v>0.57242017584451643</v>
      </c>
      <c r="G90" s="102">
        <v>7679</v>
      </c>
      <c r="H90" s="101">
        <f>G90/(+C90+E90+G90+I90+K90+M90+O90+Q90)</f>
        <v>0.39482749755771507</v>
      </c>
      <c r="I90" s="108">
        <v>29</v>
      </c>
      <c r="J90" s="109">
        <f>I90/(+C90+E90+G90+I90+K90+M90+O90+Q90)</f>
        <v>1.491079232865443E-3</v>
      </c>
      <c r="K90" s="110">
        <v>3</v>
      </c>
      <c r="L90" s="109">
        <f>K90/(+C90+E90+G90+I90+K90+M90+O90+Q90)</f>
        <v>1.5424957581366652E-4</v>
      </c>
      <c r="M90" s="110">
        <v>3</v>
      </c>
      <c r="N90" s="109">
        <f>M90/(+C90+E90+G90+I90+K90+M90+O90+Q90)</f>
        <v>1.5424957581366652E-4</v>
      </c>
      <c r="O90" s="110"/>
      <c r="P90" s="73"/>
      <c r="Q90" s="110"/>
      <c r="R90" s="111"/>
      <c r="S90" s="106">
        <v>0.96</v>
      </c>
      <c r="T90" s="107">
        <v>0.84099999999999997</v>
      </c>
      <c r="U90" s="95">
        <v>2046</v>
      </c>
      <c r="V90" s="96">
        <f>IF(($U90+$W90+$Y90+$AA90+$AC90)=0,0,U90/($U90+$W90+$Y90+$AA90+$AC90))</f>
        <v>0.10557820320965994</v>
      </c>
      <c r="W90" s="97">
        <v>7843</v>
      </c>
      <c r="X90" s="98">
        <f>IF(($U90+$W90+$Y90+$AA90+$AC90)=0,0,W90/($U90+$W90+$Y90+$AA90+$AC90))</f>
        <v>0.4047164456370298</v>
      </c>
      <c r="Y90" s="97">
        <v>7735</v>
      </c>
      <c r="Z90" s="98">
        <f>IF(($U90+$W90+$Y90+$AA90+$AC90)=0,0,Y90/($U90+$W90+$Y90+$AA90+$AC90))</f>
        <v>0.39914340265235565</v>
      </c>
      <c r="AA90" s="97">
        <v>1556</v>
      </c>
      <c r="AB90" s="98">
        <f>IF(($U90+$W90+$Y90+$AA90+$AC90)=0,0,AA90/($U90+$W90+$Y90+$AA90+$AC90))</f>
        <v>8.0293100779193979E-2</v>
      </c>
      <c r="AC90" s="97">
        <v>199</v>
      </c>
      <c r="AD90" s="99">
        <f>IF(($U90+$W90+$Y90+$AA90+$AC90)=0,0,AC90/($U90+$W90+$Y90+$AA90+$AC90))</f>
        <v>1.0268847721760668E-2</v>
      </c>
    </row>
    <row r="91" spans="1:30" ht="12.75" customHeight="1" x14ac:dyDescent="0.2">
      <c r="A91" s="113">
        <v>2006</v>
      </c>
      <c r="B91" s="115">
        <v>21134</v>
      </c>
      <c r="C91" s="100">
        <v>577</v>
      </c>
      <c r="D91" s="101">
        <v>2.8000000000000001E-2</v>
      </c>
      <c r="E91" s="102">
        <v>11367</v>
      </c>
      <c r="F91" s="101">
        <v>0.56200000000000006</v>
      </c>
      <c r="G91" s="102">
        <v>8279</v>
      </c>
      <c r="H91" s="101">
        <v>0.40899999999999997</v>
      </c>
      <c r="I91" s="108">
        <v>6</v>
      </c>
      <c r="J91" s="109">
        <f>I91/(+C91+E91+G91+I91+K91+M91+O91+Q91)</f>
        <v>2.9647198339756892E-4</v>
      </c>
      <c r="K91" s="110">
        <v>3</v>
      </c>
      <c r="L91" s="109">
        <f>K91/(+C91+E91+G91+I91+K91+M91+O91+Q91)</f>
        <v>1.4823599169878446E-4</v>
      </c>
      <c r="M91" s="110">
        <v>6</v>
      </c>
      <c r="N91" s="109">
        <f>M91/(+C91+E91+G91+I91+K91+M91+O91+Q91)</f>
        <v>2.9647198339756892E-4</v>
      </c>
      <c r="O91" s="110"/>
      <c r="P91" s="73"/>
      <c r="Q91" s="110"/>
      <c r="R91" s="111"/>
      <c r="S91" s="106">
        <v>0.96099999999999997</v>
      </c>
      <c r="T91" s="107">
        <v>0.83599999999999997</v>
      </c>
      <c r="U91" s="100">
        <v>1800</v>
      </c>
      <c r="V91" s="101">
        <v>8.8999999999999996E-2</v>
      </c>
      <c r="W91" s="102">
        <v>7525</v>
      </c>
      <c r="X91" s="101">
        <v>0.373</v>
      </c>
      <c r="Y91" s="102">
        <v>8488</v>
      </c>
      <c r="Z91" s="101">
        <v>0.42099999999999999</v>
      </c>
      <c r="AA91" s="102">
        <v>2040</v>
      </c>
      <c r="AB91" s="101">
        <v>0.10100000000000001</v>
      </c>
      <c r="AC91" s="102">
        <v>314</v>
      </c>
      <c r="AD91" s="103">
        <v>1.6E-2</v>
      </c>
    </row>
    <row r="92" spans="1:30" ht="12.75" customHeight="1" x14ac:dyDescent="0.2">
      <c r="A92" s="113">
        <v>2007</v>
      </c>
      <c r="B92" s="115">
        <v>20969</v>
      </c>
      <c r="C92" s="100">
        <v>525</v>
      </c>
      <c r="D92" s="101">
        <v>2.5999999999999999E-2</v>
      </c>
      <c r="E92" s="102">
        <v>11655</v>
      </c>
      <c r="F92" s="101">
        <v>0.57899999999999996</v>
      </c>
      <c r="G92" s="102">
        <v>7872</v>
      </c>
      <c r="H92" s="101">
        <v>0.39100000000000001</v>
      </c>
      <c r="I92" s="108">
        <v>56</v>
      </c>
      <c r="J92" s="109">
        <v>3.0000000000000001E-3</v>
      </c>
      <c r="K92" s="110">
        <v>2</v>
      </c>
      <c r="L92" s="109">
        <v>0</v>
      </c>
      <c r="M92" s="110">
        <v>10</v>
      </c>
      <c r="N92" s="109">
        <v>0</v>
      </c>
      <c r="O92" s="110"/>
      <c r="P92" s="73"/>
      <c r="Q92" s="110"/>
      <c r="R92" s="111"/>
      <c r="S92" s="106">
        <v>0.94899999999999995</v>
      </c>
      <c r="T92" s="107">
        <v>0.82</v>
      </c>
      <c r="U92" s="100">
        <v>1758</v>
      </c>
      <c r="V92" s="101">
        <v>8.7999999999999995E-2</v>
      </c>
      <c r="W92" s="102">
        <v>7373</v>
      </c>
      <c r="X92" s="101">
        <v>0.36899999999999999</v>
      </c>
      <c r="Y92" s="102">
        <v>8679</v>
      </c>
      <c r="Z92" s="101">
        <v>0.434</v>
      </c>
      <c r="AA92" s="102">
        <v>1909</v>
      </c>
      <c r="AB92" s="101">
        <v>9.5000000000000001E-2</v>
      </c>
      <c r="AC92" s="102">
        <v>280</v>
      </c>
      <c r="AD92" s="103">
        <v>1.4E-2</v>
      </c>
    </row>
    <row r="93" spans="1:30" ht="12.75" customHeight="1" x14ac:dyDescent="0.2">
      <c r="A93" s="113">
        <v>2008</v>
      </c>
      <c r="B93" s="115">
        <v>21169</v>
      </c>
      <c r="C93" s="116">
        <v>595</v>
      </c>
      <c r="D93" s="117">
        <v>2.9000000000000001E-2</v>
      </c>
      <c r="E93" s="118">
        <v>12459</v>
      </c>
      <c r="F93" s="117">
        <v>0.60899999999999999</v>
      </c>
      <c r="G93" s="118">
        <v>7312</v>
      </c>
      <c r="H93" s="117">
        <v>0.35799999999999998</v>
      </c>
      <c r="I93" s="119">
        <v>70</v>
      </c>
      <c r="J93" s="120">
        <v>3.0000000000000001E-3</v>
      </c>
      <c r="K93" s="110">
        <v>2</v>
      </c>
      <c r="L93" s="109">
        <v>0</v>
      </c>
      <c r="M93" s="110">
        <v>7</v>
      </c>
      <c r="N93" s="109">
        <v>0</v>
      </c>
      <c r="O93" s="73"/>
      <c r="P93" s="73"/>
      <c r="Q93" s="21"/>
      <c r="R93" s="21"/>
      <c r="S93" s="121">
        <v>0.95399999999999996</v>
      </c>
      <c r="T93" s="123">
        <v>0.81599999999999995</v>
      </c>
      <c r="U93" s="116">
        <v>1634</v>
      </c>
      <c r="V93" s="117">
        <v>9.1999999999999998E-2</v>
      </c>
      <c r="W93" s="118">
        <v>6688</v>
      </c>
      <c r="X93" s="117">
        <v>0.376</v>
      </c>
      <c r="Y93" s="118">
        <v>7575</v>
      </c>
      <c r="Z93" s="117">
        <v>0.42599999999999999</v>
      </c>
      <c r="AA93" s="118">
        <v>1643</v>
      </c>
      <c r="AB93" s="117">
        <v>9.1999999999999998E-2</v>
      </c>
      <c r="AC93" s="118">
        <v>246</v>
      </c>
      <c r="AD93" s="122">
        <v>1.4E-2</v>
      </c>
    </row>
    <row r="94" spans="1:30" ht="12.75" customHeight="1" x14ac:dyDescent="0.2">
      <c r="A94" s="113">
        <v>2009</v>
      </c>
      <c r="B94" s="115">
        <v>20460</v>
      </c>
      <c r="C94" s="100">
        <v>635</v>
      </c>
      <c r="D94" s="125">
        <v>3.2000000000000001E-2</v>
      </c>
      <c r="E94" s="126">
        <v>12725</v>
      </c>
      <c r="F94" s="125">
        <v>0.63800000000000001</v>
      </c>
      <c r="G94" s="126">
        <v>6524</v>
      </c>
      <c r="H94" s="125">
        <v>0.32700000000000001</v>
      </c>
      <c r="I94" s="127">
        <v>49</v>
      </c>
      <c r="J94" s="128">
        <v>2E-3</v>
      </c>
      <c r="K94" s="129">
        <v>2</v>
      </c>
      <c r="L94" s="120">
        <v>0</v>
      </c>
      <c r="M94" s="143">
        <v>9</v>
      </c>
      <c r="N94" s="120">
        <v>0</v>
      </c>
      <c r="O94" s="129"/>
      <c r="P94" s="128"/>
      <c r="Q94" s="21"/>
      <c r="R94" s="21"/>
      <c r="S94" s="130">
        <v>0.94099999999999995</v>
      </c>
      <c r="T94" s="131">
        <v>0.80200000000000005</v>
      </c>
      <c r="U94" s="124">
        <v>1250</v>
      </c>
      <c r="V94" s="125">
        <v>0.10299999999999999</v>
      </c>
      <c r="W94" s="126">
        <v>4549</v>
      </c>
      <c r="X94" s="125">
        <v>0.373</v>
      </c>
      <c r="Y94" s="126">
        <v>5103</v>
      </c>
      <c r="Z94" s="125">
        <v>0.41899999999999998</v>
      </c>
      <c r="AA94" s="126">
        <v>1116</v>
      </c>
      <c r="AB94" s="125">
        <v>9.1999999999999998E-2</v>
      </c>
      <c r="AC94" s="126">
        <v>171</v>
      </c>
      <c r="AD94" s="132">
        <v>1.4E-2</v>
      </c>
    </row>
    <row r="95" spans="1:30" ht="12.75" customHeight="1" x14ac:dyDescent="0.2">
      <c r="A95" s="136"/>
      <c r="B95" s="137"/>
      <c r="C95" s="138"/>
      <c r="D95" s="21"/>
      <c r="E95" s="21"/>
      <c r="F95" s="21"/>
      <c r="G95" s="21"/>
      <c r="H95" s="21"/>
      <c r="I95" s="21"/>
      <c r="J95" s="21"/>
      <c r="K95" s="21"/>
      <c r="L95" s="21"/>
      <c r="M95" s="153"/>
      <c r="N95" s="21"/>
      <c r="O95" s="21"/>
      <c r="P95" s="21"/>
      <c r="Q95" s="21"/>
      <c r="R95" s="133"/>
      <c r="S95" s="134"/>
      <c r="T95" s="135"/>
      <c r="U95" s="192"/>
      <c r="V95" s="165"/>
      <c r="W95" s="165"/>
      <c r="X95" s="165"/>
      <c r="Y95" s="165"/>
      <c r="Z95" s="165"/>
      <c r="AA95" s="165"/>
      <c r="AB95" s="165"/>
      <c r="AC95" s="165"/>
      <c r="AD95" s="196"/>
    </row>
    <row r="96" spans="1:30" ht="12.75" customHeight="1" x14ac:dyDescent="0.2">
      <c r="A96" s="193">
        <v>2010</v>
      </c>
      <c r="B96" s="194">
        <v>20860</v>
      </c>
      <c r="C96" s="124">
        <v>673</v>
      </c>
      <c r="D96" s="125">
        <v>3.3000000000000002E-2</v>
      </c>
      <c r="E96" s="126">
        <v>13126</v>
      </c>
      <c r="F96" s="125">
        <v>0.64500000000000002</v>
      </c>
      <c r="G96" s="126">
        <v>6416</v>
      </c>
      <c r="H96" s="125">
        <v>0.315</v>
      </c>
      <c r="I96" s="127">
        <v>132</v>
      </c>
      <c r="J96" s="128">
        <v>6.0000000000000001E-3</v>
      </c>
      <c r="K96" s="129">
        <v>3</v>
      </c>
      <c r="L96" s="120">
        <v>0</v>
      </c>
      <c r="M96" s="129">
        <v>14</v>
      </c>
      <c r="N96" s="120">
        <v>1E-3</v>
      </c>
      <c r="O96" s="129"/>
      <c r="P96" s="128"/>
      <c r="Q96" s="129"/>
      <c r="R96" s="195"/>
      <c r="S96" s="130">
        <v>0.96799999999999997</v>
      </c>
      <c r="T96" s="131">
        <v>0.82</v>
      </c>
      <c r="U96" s="124">
        <v>1397</v>
      </c>
      <c r="V96" s="125">
        <v>0.11899999999999999</v>
      </c>
      <c r="W96" s="126">
        <v>4692</v>
      </c>
      <c r="X96" s="125">
        <v>0.40100000000000002</v>
      </c>
      <c r="Y96" s="126">
        <v>4674</v>
      </c>
      <c r="Z96" s="125">
        <v>0.39900000000000002</v>
      </c>
      <c r="AA96" s="126">
        <v>853</v>
      </c>
      <c r="AB96" s="125">
        <v>7.2999999999999995E-2</v>
      </c>
      <c r="AC96" s="126">
        <v>99</v>
      </c>
      <c r="AD96" s="132">
        <v>8.0000000000000002E-3</v>
      </c>
    </row>
    <row r="97" spans="1:31" ht="12.75" customHeight="1" x14ac:dyDescent="0.2">
      <c r="A97" s="193">
        <v>2011</v>
      </c>
      <c r="B97" s="194">
        <v>20342</v>
      </c>
      <c r="C97" s="124">
        <v>717</v>
      </c>
      <c r="D97" s="125">
        <v>3.5999999999999997E-2</v>
      </c>
      <c r="E97" s="126">
        <v>13170</v>
      </c>
      <c r="F97" s="125">
        <v>0.65300000000000002</v>
      </c>
      <c r="G97" s="126">
        <v>6204</v>
      </c>
      <c r="H97" s="125">
        <v>0.307</v>
      </c>
      <c r="I97" s="127">
        <v>68</v>
      </c>
      <c r="J97" s="128">
        <v>3.0000000000000001E-3</v>
      </c>
      <c r="K97" s="129">
        <v>3</v>
      </c>
      <c r="L97" s="120">
        <v>0</v>
      </c>
      <c r="M97" s="129">
        <v>16</v>
      </c>
      <c r="N97" s="120">
        <v>1E-3</v>
      </c>
      <c r="O97" s="129"/>
      <c r="P97" s="128"/>
      <c r="Q97" s="129"/>
      <c r="R97" s="195"/>
      <c r="S97" s="130">
        <v>0.95</v>
      </c>
      <c r="T97" s="131">
        <v>0.80100000000000005</v>
      </c>
      <c r="U97" s="124">
        <v>471</v>
      </c>
      <c r="V97" s="125">
        <v>8.4000000000000005E-2</v>
      </c>
      <c r="W97" s="126">
        <v>2155</v>
      </c>
      <c r="X97" s="125">
        <v>0.38400000000000001</v>
      </c>
      <c r="Y97" s="126">
        <v>2493</v>
      </c>
      <c r="Z97" s="125">
        <v>0.44500000000000001</v>
      </c>
      <c r="AA97" s="126">
        <v>439</v>
      </c>
      <c r="AB97" s="125">
        <v>7.8E-2</v>
      </c>
      <c r="AC97" s="126">
        <v>46</v>
      </c>
      <c r="AD97" s="132">
        <v>8.0000000000000002E-3</v>
      </c>
    </row>
    <row r="98" spans="1:31" ht="12.75" customHeight="1" x14ac:dyDescent="0.2">
      <c r="A98" s="193">
        <v>2012</v>
      </c>
      <c r="B98" s="194">
        <v>19952</v>
      </c>
      <c r="C98" s="124">
        <v>703</v>
      </c>
      <c r="D98" s="125">
        <v>3.5999999999999997E-2</v>
      </c>
      <c r="E98" s="126">
        <v>12889</v>
      </c>
      <c r="F98" s="125">
        <v>0.65200000000000002</v>
      </c>
      <c r="G98" s="126">
        <v>6102</v>
      </c>
      <c r="H98" s="125">
        <v>0.309</v>
      </c>
      <c r="I98" s="127">
        <v>63</v>
      </c>
      <c r="J98" s="128">
        <v>3.0000000000000001E-3</v>
      </c>
      <c r="K98" s="129">
        <v>3</v>
      </c>
      <c r="L98" s="128">
        <v>0</v>
      </c>
      <c r="M98" s="129">
        <v>15</v>
      </c>
      <c r="N98" s="128">
        <v>1E-3</v>
      </c>
      <c r="O98" s="129"/>
      <c r="P98" s="128"/>
      <c r="Q98" s="129"/>
      <c r="R98" s="195"/>
      <c r="S98" s="130">
        <v>0.94199999999999995</v>
      </c>
      <c r="T98" s="131">
        <v>0.79700000000000004</v>
      </c>
      <c r="U98" s="124">
        <v>433</v>
      </c>
      <c r="V98" s="125">
        <v>0.08</v>
      </c>
      <c r="W98" s="126">
        <v>1976</v>
      </c>
      <c r="X98" s="125">
        <v>0.36499999999999999</v>
      </c>
      <c r="Y98" s="126">
        <v>2434</v>
      </c>
      <c r="Z98" s="125">
        <v>0.45</v>
      </c>
      <c r="AA98" s="126">
        <v>501</v>
      </c>
      <c r="AB98" s="125">
        <v>9.2999999999999999E-2</v>
      </c>
      <c r="AC98" s="126">
        <v>64</v>
      </c>
      <c r="AD98" s="132">
        <v>1.2E-2</v>
      </c>
    </row>
    <row r="99" spans="1:31" ht="12.75" customHeight="1" x14ac:dyDescent="0.2">
      <c r="A99" s="201">
        <v>2013</v>
      </c>
      <c r="B99" s="194">
        <v>19755</v>
      </c>
      <c r="C99" s="124">
        <v>758</v>
      </c>
      <c r="D99" s="125">
        <v>3.9E-2</v>
      </c>
      <c r="E99" s="126">
        <v>13038</v>
      </c>
      <c r="F99" s="125">
        <v>0.66500000000000004</v>
      </c>
      <c r="G99" s="126">
        <v>5788</v>
      </c>
      <c r="H99" s="125">
        <v>0.29499999999999998</v>
      </c>
      <c r="I99" s="127">
        <v>11</v>
      </c>
      <c r="J99" s="128">
        <v>1E-3</v>
      </c>
      <c r="K99" s="129">
        <v>4</v>
      </c>
      <c r="L99" s="128">
        <v>0</v>
      </c>
      <c r="M99" s="129">
        <v>16</v>
      </c>
      <c r="N99" s="128">
        <v>1E-3</v>
      </c>
      <c r="O99" s="129"/>
      <c r="P99" s="128"/>
      <c r="Q99" s="129"/>
      <c r="R99" s="195"/>
      <c r="S99" s="130">
        <v>0.94199999999999995</v>
      </c>
      <c r="T99" s="131">
        <v>0.79700000000000004</v>
      </c>
      <c r="U99" s="124">
        <v>369</v>
      </c>
      <c r="V99" s="125">
        <v>7.0000000000000007E-2</v>
      </c>
      <c r="W99" s="126">
        <v>1839</v>
      </c>
      <c r="X99" s="125">
        <v>0.34699999999999998</v>
      </c>
      <c r="Y99" s="126">
        <v>2499</v>
      </c>
      <c r="Z99" s="125">
        <v>0.47099999999999997</v>
      </c>
      <c r="AA99" s="126">
        <v>536</v>
      </c>
      <c r="AB99" s="125">
        <v>0.10100000000000001</v>
      </c>
      <c r="AC99" s="126">
        <v>60</v>
      </c>
      <c r="AD99" s="132">
        <v>1.0999999999999999E-2</v>
      </c>
    </row>
    <row r="100" spans="1:31" ht="12.75" customHeight="1" x14ac:dyDescent="0.2">
      <c r="A100" s="202">
        <v>2014</v>
      </c>
      <c r="B100" s="194">
        <v>19234</v>
      </c>
      <c r="C100" s="64">
        <v>842</v>
      </c>
      <c r="D100" s="197">
        <v>4.1000000000000002E-2</v>
      </c>
      <c r="E100" s="64">
        <v>13157</v>
      </c>
      <c r="F100" s="197">
        <v>0.68899999999999995</v>
      </c>
      <c r="G100" s="64">
        <v>5067</v>
      </c>
      <c r="H100" s="197">
        <v>0.26500000000000001</v>
      </c>
      <c r="I100" s="198">
        <v>8</v>
      </c>
      <c r="J100" s="199">
        <v>0</v>
      </c>
      <c r="K100" s="200">
        <v>4</v>
      </c>
      <c r="L100" s="199">
        <v>0</v>
      </c>
      <c r="M100" s="200">
        <v>18</v>
      </c>
      <c r="N100" s="199">
        <v>1E-3</v>
      </c>
      <c r="O100" s="200"/>
      <c r="P100" s="199"/>
      <c r="Q100" s="200"/>
      <c r="R100" s="203"/>
      <c r="S100" s="197">
        <v>0.94299999999999995</v>
      </c>
      <c r="T100" s="204">
        <v>0.80900000000000005</v>
      </c>
      <c r="U100" s="64">
        <v>413</v>
      </c>
      <c r="V100" s="197">
        <v>7.6999999999999999E-2</v>
      </c>
      <c r="W100" s="64">
        <v>1929</v>
      </c>
      <c r="X100" s="197">
        <v>0.35899999999999999</v>
      </c>
      <c r="Y100" s="64">
        <v>2436</v>
      </c>
      <c r="Z100" s="197">
        <v>0.45400000000000001</v>
      </c>
      <c r="AA100" s="64">
        <v>526</v>
      </c>
      <c r="AB100" s="197">
        <v>9.8000000000000004E-2</v>
      </c>
      <c r="AC100" s="64">
        <v>67</v>
      </c>
      <c r="AD100" s="205">
        <v>1.2999999999999999E-2</v>
      </c>
    </row>
    <row r="101" spans="1:31" ht="12.75" customHeight="1" x14ac:dyDescent="0.2">
      <c r="A101" s="202">
        <v>2015</v>
      </c>
      <c r="B101" s="194">
        <v>23720</v>
      </c>
      <c r="C101" s="64">
        <v>999</v>
      </c>
      <c r="D101" s="197">
        <v>5.3999999999999999E-2</v>
      </c>
      <c r="E101" s="64">
        <v>13409</v>
      </c>
      <c r="F101" s="197">
        <v>0.72899999999999998</v>
      </c>
      <c r="G101" s="64">
        <v>3971</v>
      </c>
      <c r="H101" s="197">
        <v>0.216</v>
      </c>
      <c r="I101" s="198">
        <v>3</v>
      </c>
      <c r="J101" s="199">
        <v>0</v>
      </c>
      <c r="K101" s="200">
        <v>3</v>
      </c>
      <c r="L101" s="199">
        <v>0</v>
      </c>
      <c r="M101" s="200">
        <v>19</v>
      </c>
      <c r="N101" s="199">
        <v>1E-3</v>
      </c>
      <c r="O101" s="200"/>
      <c r="P101" s="199"/>
      <c r="Q101" s="200"/>
      <c r="R101" s="203"/>
      <c r="S101" s="197">
        <v>0.94399999999999995</v>
      </c>
      <c r="T101" s="204">
        <v>0.80900000000000005</v>
      </c>
      <c r="U101" s="64">
        <v>354</v>
      </c>
      <c r="V101" s="197">
        <v>6.7000000000000004E-2</v>
      </c>
      <c r="W101" s="64">
        <v>1799</v>
      </c>
      <c r="X101" s="197">
        <v>0.33800000000000002</v>
      </c>
      <c r="Y101" s="64">
        <v>2479</v>
      </c>
      <c r="Z101" s="197">
        <v>0.46700000000000003</v>
      </c>
      <c r="AA101" s="64">
        <v>588</v>
      </c>
      <c r="AB101" s="197">
        <v>0.111</v>
      </c>
      <c r="AC101" s="64">
        <v>94</v>
      </c>
      <c r="AD101" s="205">
        <v>1.7999999999999999E-2</v>
      </c>
    </row>
    <row r="102" spans="1:31" ht="12.75" customHeight="1" x14ac:dyDescent="0.2">
      <c r="A102" s="202">
        <v>2016</v>
      </c>
      <c r="B102" s="194">
        <v>19807</v>
      </c>
      <c r="C102" s="64">
        <v>1162</v>
      </c>
      <c r="D102" s="197">
        <v>5.8999999999999997E-2</v>
      </c>
      <c r="E102" s="64">
        <v>14488</v>
      </c>
      <c r="F102" s="197">
        <v>0.73699999999999999</v>
      </c>
      <c r="G102" s="64">
        <v>4006</v>
      </c>
      <c r="H102" s="197">
        <v>0.20399999999999999</v>
      </c>
      <c r="I102" s="198">
        <v>6</v>
      </c>
      <c r="J102" s="199">
        <v>0</v>
      </c>
      <c r="K102" s="200">
        <v>0</v>
      </c>
      <c r="L102" s="199">
        <v>0</v>
      </c>
      <c r="M102" s="200">
        <v>0</v>
      </c>
      <c r="N102" s="199">
        <v>0</v>
      </c>
      <c r="O102" s="200"/>
      <c r="P102" s="199"/>
      <c r="Q102" s="200"/>
      <c r="R102" s="203"/>
      <c r="S102" s="197">
        <v>0.94399999999999995</v>
      </c>
      <c r="T102" s="204">
        <v>0.94399999999999995</v>
      </c>
      <c r="U102" s="64">
        <v>330</v>
      </c>
      <c r="V102" s="197">
        <v>5.7000000000000002E-2</v>
      </c>
      <c r="W102" s="64">
        <v>1952</v>
      </c>
      <c r="X102" s="197">
        <v>0.34</v>
      </c>
      <c r="Y102" s="64">
        <v>2756</v>
      </c>
      <c r="Z102" s="197">
        <v>0.47899999999999998</v>
      </c>
      <c r="AA102" s="64">
        <v>617</v>
      </c>
      <c r="AB102" s="197">
        <v>0.107</v>
      </c>
      <c r="AC102" s="64">
        <v>95</v>
      </c>
      <c r="AD102" s="205">
        <v>1.6E-2</v>
      </c>
    </row>
    <row r="103" spans="1:31" ht="12.75" customHeight="1" x14ac:dyDescent="0.2">
      <c r="A103" s="202">
        <v>2017</v>
      </c>
      <c r="B103" s="194">
        <v>20673</v>
      </c>
      <c r="C103" s="57">
        <v>1288</v>
      </c>
      <c r="D103" s="206">
        <v>6.3E-2</v>
      </c>
      <c r="E103" s="57">
        <v>15364</v>
      </c>
      <c r="F103" s="206">
        <v>0.749</v>
      </c>
      <c r="G103" s="57">
        <v>3826</v>
      </c>
      <c r="H103" s="206">
        <v>0.187</v>
      </c>
      <c r="I103" s="207">
        <v>6</v>
      </c>
      <c r="J103" s="208">
        <v>0</v>
      </c>
      <c r="K103" s="209">
        <v>4</v>
      </c>
      <c r="L103" s="208">
        <v>0</v>
      </c>
      <c r="M103" s="209">
        <v>25</v>
      </c>
      <c r="N103" s="208">
        <v>1E-3</v>
      </c>
      <c r="O103" s="209"/>
      <c r="P103" s="208"/>
      <c r="Q103" s="209"/>
      <c r="R103" s="203"/>
      <c r="S103" s="197">
        <v>0.95099999999999996</v>
      </c>
      <c r="T103" s="204">
        <v>0.81399999999999995</v>
      </c>
      <c r="U103" s="57">
        <v>376</v>
      </c>
      <c r="V103" s="206">
        <v>6.2E-2</v>
      </c>
      <c r="W103" s="57">
        <v>2026</v>
      </c>
      <c r="X103" s="206">
        <v>0.33500000000000002</v>
      </c>
      <c r="Y103" s="57">
        <v>2956</v>
      </c>
      <c r="Z103" s="206">
        <v>0.48899999999999999</v>
      </c>
      <c r="AA103" s="57">
        <v>602</v>
      </c>
      <c r="AB103" s="206">
        <v>0.1</v>
      </c>
      <c r="AC103" s="57">
        <v>90</v>
      </c>
      <c r="AD103" s="205">
        <v>1.4999999999999999E-2</v>
      </c>
    </row>
    <row r="104" spans="1:31" ht="12.75" customHeight="1" x14ac:dyDescent="0.2">
      <c r="A104" s="202">
        <v>2018</v>
      </c>
      <c r="B104" s="194">
        <v>21279</v>
      </c>
      <c r="C104" s="57">
        <v>1736</v>
      </c>
      <c r="D104" s="206">
        <v>8.2000000000000003E-2</v>
      </c>
      <c r="E104" s="57">
        <v>15569</v>
      </c>
      <c r="F104" s="206">
        <v>0.73599999999999999</v>
      </c>
      <c r="G104" s="57">
        <v>3799</v>
      </c>
      <c r="H104" s="206">
        <v>0.18</v>
      </c>
      <c r="I104" s="207">
        <v>5</v>
      </c>
      <c r="J104" s="208">
        <v>0</v>
      </c>
      <c r="K104" s="209">
        <v>5</v>
      </c>
      <c r="L104" s="208">
        <v>0</v>
      </c>
      <c r="M104" s="209">
        <v>30</v>
      </c>
      <c r="N104" s="208">
        <v>2E-3</v>
      </c>
      <c r="O104" s="209"/>
      <c r="P104" s="208"/>
      <c r="Q104" s="209"/>
      <c r="R104" s="203"/>
      <c r="S104" s="197">
        <v>0.96199999999999997</v>
      </c>
      <c r="T104" s="204">
        <v>0.81599999999999995</v>
      </c>
      <c r="U104" s="57">
        <v>353</v>
      </c>
      <c r="V104" s="206">
        <v>5.6000000000000001E-2</v>
      </c>
      <c r="W104" s="57">
        <v>2176</v>
      </c>
      <c r="X104" s="206">
        <v>0.34799999999999998</v>
      </c>
      <c r="Y104" s="57">
        <v>2947</v>
      </c>
      <c r="Z104" s="206">
        <v>0.47199999999999998</v>
      </c>
      <c r="AA104" s="57">
        <v>649</v>
      </c>
      <c r="AB104" s="206">
        <v>0.104</v>
      </c>
      <c r="AC104" s="57">
        <v>120</v>
      </c>
      <c r="AD104" s="205">
        <v>1.9E-2</v>
      </c>
    </row>
    <row r="105" spans="1:31" ht="12.75" customHeight="1" x14ac:dyDescent="0.2">
      <c r="A105" s="202">
        <v>2019</v>
      </c>
      <c r="B105" s="194">
        <v>21250</v>
      </c>
      <c r="C105" s="57">
        <v>1874</v>
      </c>
      <c r="D105" s="206">
        <v>8.8999999999999996E-2</v>
      </c>
      <c r="E105" s="57">
        <v>15493</v>
      </c>
      <c r="F105" s="206">
        <v>0.73299999999999998</v>
      </c>
      <c r="G105" s="57">
        <v>3717</v>
      </c>
      <c r="H105" s="206">
        <v>0.17599999999999999</v>
      </c>
      <c r="I105" s="207">
        <v>2</v>
      </c>
      <c r="J105" s="208">
        <v>0</v>
      </c>
      <c r="K105" s="209">
        <v>4</v>
      </c>
      <c r="L105" s="208">
        <v>0</v>
      </c>
      <c r="M105" s="209">
        <v>33</v>
      </c>
      <c r="N105" s="208">
        <v>2E-3</v>
      </c>
      <c r="O105" s="209"/>
      <c r="P105" s="208"/>
      <c r="Q105" s="209"/>
      <c r="R105" s="203"/>
      <c r="S105" s="197">
        <v>0.95499999999999996</v>
      </c>
      <c r="T105" s="204">
        <v>0.80800000000000005</v>
      </c>
      <c r="U105" s="57">
        <v>322</v>
      </c>
      <c r="V105" s="206">
        <v>5.1999999999999998E-2</v>
      </c>
      <c r="W105" s="57">
        <v>2072</v>
      </c>
      <c r="X105" s="206">
        <v>0.33700000000000002</v>
      </c>
      <c r="Y105" s="57">
        <v>2957</v>
      </c>
      <c r="Z105" s="206">
        <v>0.48099999999999998</v>
      </c>
      <c r="AA105" s="57">
        <v>688</v>
      </c>
      <c r="AB105" s="206">
        <v>0.112</v>
      </c>
      <c r="AC105" s="57">
        <v>107</v>
      </c>
      <c r="AD105" s="205">
        <v>1.7000000000000001E-2</v>
      </c>
    </row>
    <row r="106" spans="1:31" ht="12.75" customHeight="1" x14ac:dyDescent="0.2">
      <c r="A106" s="202"/>
      <c r="B106" s="194"/>
      <c r="D106" s="206"/>
      <c r="F106" s="206"/>
      <c r="H106" s="206"/>
      <c r="I106" s="207"/>
      <c r="J106" s="208"/>
      <c r="K106" s="209"/>
      <c r="L106" s="208"/>
      <c r="M106" s="209"/>
      <c r="N106" s="208"/>
      <c r="O106" s="209"/>
      <c r="P106" s="208"/>
      <c r="Q106" s="209"/>
      <c r="R106" s="203"/>
      <c r="S106" s="206"/>
      <c r="T106" s="206"/>
      <c r="V106" s="206"/>
      <c r="X106" s="206"/>
      <c r="Z106" s="206"/>
      <c r="AB106" s="206"/>
      <c r="AD106" s="205"/>
    </row>
    <row r="107" spans="1:31" ht="12.75" customHeight="1" x14ac:dyDescent="0.2">
      <c r="A107" s="210">
        <v>2020</v>
      </c>
      <c r="B107" s="194">
        <v>21068</v>
      </c>
      <c r="C107" s="57">
        <v>2197</v>
      </c>
      <c r="D107" s="206">
        <v>0.105</v>
      </c>
      <c r="E107" s="57">
        <v>15707</v>
      </c>
      <c r="F107" s="206">
        <v>0.749</v>
      </c>
      <c r="G107" s="57">
        <v>3021</v>
      </c>
      <c r="H107" s="206">
        <v>0.14399999999999999</v>
      </c>
      <c r="I107" s="207">
        <v>2</v>
      </c>
      <c r="J107" s="208">
        <v>0</v>
      </c>
      <c r="K107" s="209">
        <v>10</v>
      </c>
      <c r="L107" s="208">
        <v>1E-3</v>
      </c>
      <c r="M107" s="209">
        <v>30</v>
      </c>
      <c r="N107" s="208">
        <v>2E-3</v>
      </c>
      <c r="O107" s="209"/>
      <c r="P107" s="208"/>
      <c r="Q107" s="209"/>
      <c r="R107" s="203"/>
      <c r="S107" s="197">
        <v>0.95099999999999996</v>
      </c>
      <c r="T107" s="204">
        <v>0.80600000000000005</v>
      </c>
      <c r="U107" s="57">
        <v>228</v>
      </c>
      <c r="V107" s="206">
        <v>3.9E-2</v>
      </c>
      <c r="W107" s="57">
        <v>1781</v>
      </c>
      <c r="X107" s="206">
        <v>0.30099999999999999</v>
      </c>
      <c r="Y107" s="57">
        <v>2988</v>
      </c>
      <c r="Z107" s="206">
        <v>0.505</v>
      </c>
      <c r="AA107" s="57">
        <v>773</v>
      </c>
      <c r="AB107" s="206">
        <v>0.13100000000000001</v>
      </c>
      <c r="AC107" s="57">
        <v>142</v>
      </c>
      <c r="AD107" s="205">
        <v>2.4E-2</v>
      </c>
    </row>
    <row r="108" spans="1:31" ht="12.75" customHeight="1" x14ac:dyDescent="0.2">
      <c r="A108" s="210">
        <v>2021</v>
      </c>
      <c r="B108" s="194">
        <v>21623</v>
      </c>
      <c r="C108" s="57">
        <v>2235</v>
      </c>
      <c r="D108" s="206">
        <v>0.104</v>
      </c>
      <c r="E108" s="57">
        <v>1604</v>
      </c>
      <c r="F108" s="206">
        <v>0.746</v>
      </c>
      <c r="G108" s="57">
        <v>3182</v>
      </c>
      <c r="H108" s="206">
        <v>0.14799999999999999</v>
      </c>
      <c r="I108" s="207">
        <v>1</v>
      </c>
      <c r="J108" s="208">
        <v>0</v>
      </c>
      <c r="K108" s="209">
        <v>10</v>
      </c>
      <c r="L108" s="208">
        <v>1E-3</v>
      </c>
      <c r="M108" s="209">
        <v>35</v>
      </c>
      <c r="N108" s="208">
        <v>2E-3</v>
      </c>
      <c r="O108" s="209"/>
      <c r="P108" s="208"/>
      <c r="Q108" s="209"/>
      <c r="R108" s="203"/>
      <c r="S108" s="197">
        <v>0.94899999999999995</v>
      </c>
      <c r="T108" s="204">
        <v>0.80100000000000005</v>
      </c>
      <c r="U108" s="57">
        <v>205</v>
      </c>
      <c r="V108" s="206">
        <v>3.5000000000000003E-2</v>
      </c>
      <c r="W108" s="57">
        <v>1730</v>
      </c>
      <c r="X108" s="206">
        <v>0.29599999999999999</v>
      </c>
      <c r="Y108" s="57">
        <v>2932</v>
      </c>
      <c r="Z108" s="206">
        <v>0.502</v>
      </c>
      <c r="AA108" s="57">
        <v>812</v>
      </c>
      <c r="AB108" s="206">
        <v>0.13900000000000001</v>
      </c>
      <c r="AC108" s="57">
        <v>165</v>
      </c>
      <c r="AD108" s="205">
        <v>2.8000000000000001E-2</v>
      </c>
    </row>
    <row r="109" spans="1:31" ht="12.75" customHeight="1" x14ac:dyDescent="0.2">
      <c r="A109" s="4"/>
    </row>
    <row r="110" spans="1:31" ht="12.75" customHeight="1" x14ac:dyDescent="0.2">
      <c r="A110" s="1" t="s">
        <v>28</v>
      </c>
      <c r="B110" s="58"/>
      <c r="C110" s="58"/>
      <c r="D110" s="2"/>
      <c r="E110" s="58"/>
      <c r="F110" s="2"/>
      <c r="G110" s="58"/>
      <c r="H110" s="2"/>
      <c r="I110" s="58"/>
      <c r="J110" s="2"/>
      <c r="K110" s="58"/>
      <c r="L110" s="2"/>
      <c r="M110" s="58"/>
      <c r="N110" s="2"/>
      <c r="O110" s="58"/>
      <c r="P110" s="2"/>
      <c r="Q110" s="58"/>
      <c r="R110" s="2"/>
      <c r="S110" s="2"/>
      <c r="T110" s="2"/>
      <c r="U110" s="58"/>
      <c r="V110" s="2"/>
      <c r="W110" s="58"/>
      <c r="X110" s="2"/>
      <c r="Y110" s="58"/>
      <c r="Z110" s="2"/>
      <c r="AA110" s="58"/>
      <c r="AB110" s="2"/>
      <c r="AC110" s="58"/>
      <c r="AD110" s="2"/>
      <c r="AE110" s="93"/>
    </row>
    <row r="111" spans="1:31" ht="12.75" customHeight="1" x14ac:dyDescent="0.2">
      <c r="A111" s="4"/>
      <c r="N111" s="93"/>
    </row>
    <row r="112" spans="1:31" ht="12.75" customHeight="1" x14ac:dyDescent="0.2">
      <c r="A112" s="1" t="s">
        <v>29</v>
      </c>
      <c r="B112" s="58"/>
      <c r="C112" s="58"/>
      <c r="D112" s="2"/>
      <c r="E112" s="58"/>
      <c r="F112" s="2"/>
      <c r="G112" s="58"/>
      <c r="H112" s="2"/>
      <c r="I112" s="58"/>
      <c r="J112" s="2"/>
      <c r="K112" s="58"/>
      <c r="L112" s="2"/>
      <c r="M112" s="58"/>
      <c r="N112" s="2"/>
      <c r="O112" s="58"/>
      <c r="P112" s="2"/>
      <c r="Q112" s="58"/>
      <c r="R112" s="2"/>
      <c r="S112" s="2"/>
      <c r="T112" s="2"/>
      <c r="U112" s="58"/>
      <c r="V112" s="2"/>
      <c r="W112" s="58"/>
      <c r="X112" s="2"/>
      <c r="Y112" s="58"/>
      <c r="Z112" s="2"/>
      <c r="AA112" s="58"/>
      <c r="AB112" s="2"/>
      <c r="AC112" s="58"/>
      <c r="AD112" s="2"/>
    </row>
    <row r="113" spans="1:30" ht="12.75" customHeight="1" x14ac:dyDescent="0.2">
      <c r="A113" s="4"/>
    </row>
    <row r="114" spans="1:30" ht="12.75" customHeight="1" x14ac:dyDescent="0.2">
      <c r="A114" s="1" t="s">
        <v>30</v>
      </c>
      <c r="B114" s="58"/>
      <c r="C114" s="58"/>
      <c r="D114" s="2"/>
      <c r="E114" s="58"/>
      <c r="F114" s="2"/>
      <c r="G114" s="58"/>
      <c r="H114" s="2"/>
      <c r="I114" s="58"/>
      <c r="J114" s="2"/>
      <c r="K114" s="58"/>
      <c r="L114" s="2"/>
      <c r="M114" s="58"/>
      <c r="N114" s="2"/>
      <c r="O114" s="58"/>
      <c r="P114" s="2"/>
      <c r="Q114" s="58"/>
      <c r="R114" s="2"/>
      <c r="S114" s="2"/>
      <c r="T114" s="2"/>
      <c r="U114" s="58"/>
      <c r="V114" s="2"/>
      <c r="W114" s="58"/>
      <c r="X114" s="2"/>
      <c r="Y114" s="58"/>
      <c r="Z114" s="2"/>
      <c r="AA114" s="58"/>
      <c r="AB114" s="2"/>
      <c r="AC114" s="58"/>
      <c r="AD114" s="2"/>
    </row>
    <row r="115" spans="1:30" ht="12.75" customHeight="1" x14ac:dyDescent="0.2">
      <c r="A115" s="4"/>
    </row>
    <row r="116" spans="1:30" ht="12.75" customHeight="1" x14ac:dyDescent="0.2">
      <c r="A116" s="1" t="s">
        <v>31</v>
      </c>
      <c r="B116" s="58"/>
      <c r="C116" s="58"/>
      <c r="D116" s="2"/>
      <c r="E116" s="58"/>
      <c r="F116" s="2"/>
      <c r="G116" s="58"/>
      <c r="H116" s="2"/>
      <c r="I116" s="58"/>
      <c r="J116" s="2"/>
      <c r="K116" s="58"/>
      <c r="L116" s="2"/>
      <c r="M116" s="58"/>
      <c r="N116" s="2"/>
      <c r="O116" s="58"/>
      <c r="P116" s="2"/>
      <c r="Q116" s="58"/>
      <c r="R116" s="2"/>
    </row>
    <row r="117" spans="1:30" ht="12.75" customHeight="1" x14ac:dyDescent="0.2">
      <c r="A117" s="4"/>
    </row>
    <row r="118" spans="1:30" ht="12.75" customHeight="1" x14ac:dyDescent="0.2">
      <c r="A118" s="1" t="s">
        <v>32</v>
      </c>
    </row>
    <row r="119" spans="1:30" ht="12.75" customHeight="1" x14ac:dyDescent="0.2">
      <c r="A119" s="4"/>
    </row>
    <row r="120" spans="1:30" ht="12.75" customHeight="1" x14ac:dyDescent="0.2">
      <c r="A120" s="1" t="s">
        <v>33</v>
      </c>
    </row>
    <row r="121" spans="1:30" ht="12.75" customHeight="1" x14ac:dyDescent="0.2">
      <c r="A121" s="4"/>
    </row>
    <row r="122" spans="1:30" ht="12.75" customHeight="1" x14ac:dyDescent="0.2">
      <c r="A122" s="1"/>
      <c r="B122" s="58" t="s">
        <v>34</v>
      </c>
    </row>
    <row r="123" spans="1:30" ht="12.75" customHeight="1" x14ac:dyDescent="0.2">
      <c r="A123" s="1"/>
      <c r="B123" s="58" t="s">
        <v>35</v>
      </c>
    </row>
    <row r="124" spans="1:30" ht="12.75" customHeight="1" x14ac:dyDescent="0.2">
      <c r="A124" s="1"/>
      <c r="B124" s="58" t="s">
        <v>36</v>
      </c>
    </row>
    <row r="125" spans="1:30" ht="12.75" customHeight="1" x14ac:dyDescent="0.2">
      <c r="A125" s="1"/>
      <c r="B125" s="58" t="s">
        <v>37</v>
      </c>
    </row>
    <row r="126" spans="1:30" ht="12.75" customHeight="1" x14ac:dyDescent="0.2">
      <c r="A126" s="1"/>
      <c r="B126" s="58" t="s">
        <v>38</v>
      </c>
    </row>
    <row r="127" spans="1:30" ht="12.75" customHeight="1" x14ac:dyDescent="0.2">
      <c r="A127" s="4"/>
    </row>
    <row r="128" spans="1:30" ht="12.75" customHeight="1" x14ac:dyDescent="0.2">
      <c r="A128" s="1" t="s">
        <v>39</v>
      </c>
    </row>
    <row r="129" spans="1:30" ht="12.75" customHeight="1" x14ac:dyDescent="0.2">
      <c r="A129" s="4"/>
    </row>
    <row r="130" spans="1:30" ht="12.75" customHeight="1" x14ac:dyDescent="0.2">
      <c r="A130" s="1" t="s">
        <v>40</v>
      </c>
    </row>
    <row r="131" spans="1:30" ht="12.75" customHeight="1" x14ac:dyDescent="0.2">
      <c r="A131" s="4"/>
    </row>
    <row r="132" spans="1:30" ht="12.75" customHeight="1" x14ac:dyDescent="0.2">
      <c r="A132" s="1" t="s">
        <v>41</v>
      </c>
    </row>
    <row r="133" spans="1:30" ht="12.75" customHeight="1" x14ac:dyDescent="0.2">
      <c r="A133" s="4"/>
    </row>
    <row r="134" spans="1:30" ht="12.75" customHeight="1" x14ac:dyDescent="0.2">
      <c r="A134" s="1" t="s">
        <v>42</v>
      </c>
    </row>
    <row r="135" spans="1:30" ht="12.75" customHeight="1" x14ac:dyDescent="0.2">
      <c r="A135" s="4"/>
    </row>
    <row r="136" spans="1:30" ht="12.75" customHeight="1" x14ac:dyDescent="0.2">
      <c r="A136" s="1" t="s">
        <v>43</v>
      </c>
    </row>
    <row r="142" spans="1:30" ht="12.75" customHeight="1" x14ac:dyDescent="0.2">
      <c r="A142" s="212" t="s">
        <v>0</v>
      </c>
      <c r="B142" s="212"/>
      <c r="C142" s="212"/>
      <c r="D142" s="212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  <c r="Y142" s="212"/>
      <c r="Z142" s="212"/>
      <c r="AA142" s="212"/>
      <c r="AB142" s="212"/>
      <c r="AC142" s="212"/>
      <c r="AD142" s="212"/>
    </row>
    <row r="143" spans="1:30" ht="12.75" customHeight="1" x14ac:dyDescent="0.2">
      <c r="A143" s="211" t="s">
        <v>1</v>
      </c>
      <c r="B143" s="211"/>
      <c r="C143" s="211"/>
      <c r="D143" s="211"/>
      <c r="E143" s="211"/>
      <c r="F143" s="211"/>
      <c r="G143" s="211"/>
      <c r="H143" s="211"/>
      <c r="I143" s="211"/>
      <c r="J143" s="211"/>
      <c r="K143" s="211"/>
      <c r="L143" s="211"/>
      <c r="M143" s="211"/>
      <c r="N143" s="211"/>
      <c r="O143" s="211"/>
      <c r="P143" s="211"/>
      <c r="Q143" s="211"/>
      <c r="R143" s="211"/>
      <c r="S143" s="211"/>
      <c r="T143" s="211"/>
      <c r="U143" s="211"/>
      <c r="V143" s="211"/>
      <c r="W143" s="211"/>
      <c r="X143" s="211"/>
      <c r="Y143" s="211"/>
      <c r="Z143" s="211"/>
      <c r="AA143" s="211"/>
      <c r="AB143" s="211"/>
      <c r="AC143" s="211"/>
      <c r="AD143" s="211"/>
    </row>
    <row r="144" spans="1:30" ht="12.75" customHeight="1" x14ac:dyDescent="0.2">
      <c r="A144" s="211" t="s">
        <v>2</v>
      </c>
      <c r="B144" s="211"/>
      <c r="C144" s="211"/>
      <c r="D144" s="211"/>
      <c r="E144" s="211"/>
      <c r="F144" s="211"/>
      <c r="G144" s="211"/>
      <c r="H144" s="211"/>
      <c r="I144" s="211"/>
      <c r="J144" s="211"/>
      <c r="K144" s="211"/>
      <c r="L144" s="211"/>
      <c r="M144" s="211"/>
      <c r="N144" s="211"/>
      <c r="O144" s="211"/>
      <c r="P144" s="211"/>
      <c r="Q144" s="211"/>
      <c r="R144" s="211"/>
      <c r="S144" s="211"/>
      <c r="T144" s="211"/>
      <c r="U144" s="211"/>
      <c r="V144" s="211"/>
      <c r="W144" s="211"/>
      <c r="X144" s="211"/>
      <c r="Y144" s="211"/>
      <c r="Z144" s="211"/>
      <c r="AA144" s="211"/>
      <c r="AB144" s="211"/>
      <c r="AC144" s="211"/>
      <c r="AD144" s="211"/>
    </row>
    <row r="145" spans="1:30" ht="12.75" customHeight="1" x14ac:dyDescent="0.2">
      <c r="A145" s="211" t="s">
        <v>4</v>
      </c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  <c r="X145" s="211"/>
      <c r="Y145" s="211"/>
      <c r="Z145" s="211"/>
      <c r="AA145" s="211"/>
      <c r="AB145" s="211"/>
      <c r="AC145" s="211"/>
      <c r="AD145" s="211"/>
    </row>
    <row r="146" spans="1:30" ht="12.75" customHeight="1" x14ac:dyDescent="0.2">
      <c r="A146" s="211" t="s">
        <v>50</v>
      </c>
      <c r="B146" s="211"/>
      <c r="C146" s="211"/>
      <c r="D146" s="211"/>
      <c r="E146" s="211"/>
      <c r="F146" s="211"/>
      <c r="G146" s="211"/>
      <c r="H146" s="211"/>
      <c r="I146" s="211"/>
      <c r="J146" s="211"/>
      <c r="K146" s="211"/>
      <c r="L146" s="211"/>
      <c r="M146" s="211"/>
      <c r="N146" s="211"/>
      <c r="O146" s="211"/>
      <c r="P146" s="21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11"/>
    </row>
    <row r="147" spans="1:30" ht="12.75" customHeight="1" x14ac:dyDescent="0.2">
      <c r="A147" s="211" t="s">
        <v>51</v>
      </c>
      <c r="B147" s="211"/>
      <c r="C147" s="211"/>
      <c r="D147" s="211"/>
      <c r="E147" s="211"/>
      <c r="F147" s="211"/>
      <c r="G147" s="211"/>
      <c r="H147" s="211"/>
      <c r="I147" s="211"/>
      <c r="J147" s="211"/>
      <c r="K147" s="211"/>
      <c r="L147" s="211"/>
      <c r="M147" s="211"/>
      <c r="N147" s="211"/>
      <c r="O147" s="211"/>
      <c r="P147" s="211"/>
      <c r="Q147" s="211"/>
      <c r="R147" s="211"/>
      <c r="S147" s="211"/>
      <c r="T147" s="211"/>
      <c r="U147" s="211"/>
      <c r="V147" s="211"/>
      <c r="W147" s="211"/>
      <c r="X147" s="211"/>
      <c r="Y147" s="211"/>
      <c r="Z147" s="211"/>
      <c r="AA147" s="211"/>
      <c r="AB147" s="211"/>
      <c r="AC147" s="211"/>
      <c r="AD147" s="211"/>
    </row>
  </sheetData>
  <mergeCells count="17">
    <mergeCell ref="A1:AD1"/>
    <mergeCell ref="A2:AD2"/>
    <mergeCell ref="U53:AD53"/>
    <mergeCell ref="U65:AD65"/>
    <mergeCell ref="C4:R4"/>
    <mergeCell ref="U4:AD4"/>
    <mergeCell ref="C65:R65"/>
    <mergeCell ref="S4:T4"/>
    <mergeCell ref="S5:T5"/>
    <mergeCell ref="C8:R8"/>
    <mergeCell ref="C27:R27"/>
    <mergeCell ref="A146:AD146"/>
    <mergeCell ref="A147:AD147"/>
    <mergeCell ref="A142:AD142"/>
    <mergeCell ref="A143:AD143"/>
    <mergeCell ref="A144:AD144"/>
    <mergeCell ref="A145:AD145"/>
  </mergeCells>
  <phoneticPr fontId="7" type="noConversion"/>
  <printOptions horizontalCentered="1"/>
  <pageMargins left="0" right="0" top="0.5" bottom="0.75" header="0.5" footer="0.5"/>
  <pageSetup paperSize="5" scale="75" orientation="landscape" r:id="rId1"/>
  <headerFooter alignWithMargins="0">
    <oddFooter>&amp;C&amp;10Page &amp;P of &amp;N</oddFooter>
  </headerFooter>
  <rowBreaks count="2" manualBreakCount="2">
    <brk id="50" max="16383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Beef History</vt:lpstr>
      <vt:lpstr>Graded Beef</vt:lpstr>
      <vt:lpstr>Steer-Heifer Slaughter</vt:lpstr>
      <vt:lpstr>Beef Slaughter</vt:lpstr>
      <vt:lpstr>Prime</vt:lpstr>
      <vt:lpstr>Choice</vt:lpstr>
      <vt:lpstr>Select</vt:lpstr>
      <vt:lpstr>Standard</vt:lpstr>
      <vt:lpstr>Commercial</vt:lpstr>
      <vt:lpstr>Utility</vt:lpstr>
      <vt:lpstr>YG1</vt:lpstr>
      <vt:lpstr>YG2</vt:lpstr>
      <vt:lpstr>YG3</vt:lpstr>
      <vt:lpstr>YG4</vt:lpstr>
      <vt:lpstr>YG5</vt:lpstr>
      <vt:lpstr>'Beef History'!Print_Titles</vt:lpstr>
    </vt:vector>
  </TitlesOfParts>
  <Company>USDA, MEAT GRADING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Roy Meadows</dc:creator>
  <cp:lastModifiedBy>Griffith, Pat - AMS</cp:lastModifiedBy>
  <cp:lastPrinted>2016-10-21T15:58:19Z</cp:lastPrinted>
  <dcterms:created xsi:type="dcterms:W3CDTF">2000-03-07T20:24:09Z</dcterms:created>
  <dcterms:modified xsi:type="dcterms:W3CDTF">2022-06-08T21:49:23Z</dcterms:modified>
</cp:coreProperties>
</file>